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showObjects="placeholders" defaultThemeVersion="124226"/>
  <mc:AlternateContent xmlns:mc="http://schemas.openxmlformats.org/markup-compatibility/2006">
    <mc:Choice Requires="x15">
      <x15ac:absPath xmlns:x15ac="http://schemas.microsoft.com/office/spreadsheetml/2010/11/ac" url="https://4ss.sharepoint.com/sites/4ss/Shared Documents/Client Folders/JCFA - Jefferson Chamber Foundation Academy/Compliance &amp; Quarterlies/Quarterlies/FY26/FY25 - Q4/EB/"/>
    </mc:Choice>
  </mc:AlternateContent>
  <xr:revisionPtr revIDLastSave="9" documentId="8_{ADB8855A-1934-4534-ADF2-3D7976289C01}" xr6:coauthVersionLast="47" xr6:coauthVersionMax="47" xr10:uidLastSave="{4B28BFF8-407C-41FF-9171-9F64853192A4}"/>
  <bookViews>
    <workbookView xWindow="-120" yWindow="-120" windowWidth="29040" windowHeight="15720" tabRatio="633" activeTab="2" xr2:uid="{00000000-000D-0000-FFFF-FFFF00000000}"/>
  </bookViews>
  <sheets>
    <sheet name="Submission Dates" sheetId="29" r:id="rId1"/>
    <sheet name="Instruc Annual Budget " sheetId="27" r:id="rId2"/>
    <sheet name="Annual Budget " sheetId="1" r:id="rId3"/>
    <sheet name="Instruc Qtrly Budget" sheetId="28" r:id="rId4"/>
    <sheet name="Qtr 1 Budget" sheetId="22" r:id="rId5"/>
    <sheet name="Qtr 2 Budget" sheetId="23" r:id="rId6"/>
    <sheet name="Qtr 3 Budget" sheetId="24" r:id="rId7"/>
  </sheets>
  <externalReferences>
    <externalReference r:id="rId8"/>
  </externalReferences>
  <definedNames>
    <definedName name="_xlnm.Print_Area" localSheetId="2">'Annual Budget '!$A$1:$N$161</definedName>
    <definedName name="_xlnm.Print_Area" localSheetId="4">'Qtr 1 Budget'!$A$1:$T$160</definedName>
    <definedName name="_xlnm.Print_Area" localSheetId="5">'Qtr 2 Budget'!$A$1:$T$161</definedName>
    <definedName name="_xlnm.Print_Area" localSheetId="6">'Qtr 3 Budget'!$A$1:$T$161</definedName>
    <definedName name="Print_Area_MI" localSheetId="1">'[1]Annual Budget '!#REF!</definedName>
    <definedName name="Print_Area_MI" localSheetId="3">'[1]Annual Budget '!#REF!</definedName>
    <definedName name="Print_Area_MI" localSheetId="4">'Qtr 1 Budget'!#REF!</definedName>
    <definedName name="Print_Area_MI" localSheetId="5">'Qtr 2 Budget'!#REF!</definedName>
    <definedName name="Print_Area_MI" localSheetId="6">'Qtr 3 Budget'!#REF!</definedName>
    <definedName name="Print_Area_MI">'Annual Budget '!#REF!</definedName>
    <definedName name="_xlnm.Print_Titles" localSheetId="2">'Annual Budget '!$1:$10</definedName>
    <definedName name="_xlnm.Print_Titles" localSheetId="4">'Qtr 1 Budget'!$A:$E,'Qtr 1 Budget'!$1:$10</definedName>
    <definedName name="_xlnm.Print_Titles" localSheetId="5">'Qtr 2 Budget'!$A:$E,'Qtr 2 Budget'!$1:$10</definedName>
    <definedName name="_xlnm.Print_Titles" localSheetId="6">'Qtr 3 Budget'!$A:$E,'Qtr 3 Budget'!$1:$10</definedName>
    <definedName name="Print_Titles_MI" localSheetId="4">'Qtr 1 Budget'!$1:$10</definedName>
    <definedName name="Print_Titles_MI" localSheetId="5">'Qtr 2 Budget'!$1:$10</definedName>
    <definedName name="Print_Titles_MI" localSheetId="6">'Qtr 3 Budget'!$1:$10</definedName>
    <definedName name="Print_Titles_MI">'Annual Budget '!$1:$10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2" i="23" l="1"/>
  <c r="A13" i="23" s="1"/>
  <c r="A14" i="23" s="1"/>
  <c r="A15" i="23" s="1"/>
  <c r="A16" i="23" s="1"/>
  <c r="A17" i="23" s="1"/>
  <c r="A18" i="23" s="1"/>
  <c r="A19" i="23" s="1"/>
  <c r="A20" i="23" s="1"/>
  <c r="A21" i="23" s="1"/>
  <c r="A22" i="23" s="1"/>
  <c r="A23" i="23" s="1"/>
  <c r="A24" i="23" s="1"/>
  <c r="A25" i="23" s="1"/>
  <c r="A26" i="23" s="1"/>
  <c r="A27" i="23" s="1"/>
  <c r="A28" i="23" s="1"/>
  <c r="A29" i="23" s="1"/>
  <c r="A30" i="23" s="1"/>
  <c r="A31" i="23" s="1"/>
  <c r="A32" i="23" s="1"/>
  <c r="A33" i="23" s="1"/>
  <c r="A34" i="23" s="1"/>
  <c r="A35" i="23" s="1"/>
  <c r="A36" i="23" s="1"/>
  <c r="A37" i="23" s="1"/>
  <c r="A38" i="23" s="1"/>
  <c r="A39" i="23" s="1"/>
  <c r="A40" i="23" s="1"/>
  <c r="A41" i="23" s="1"/>
  <c r="A42" i="23" s="1"/>
  <c r="A43" i="23" s="1"/>
  <c r="A44" i="23" s="1"/>
  <c r="A45" i="23" s="1"/>
  <c r="A46" i="23" s="1"/>
  <c r="A47" i="23" s="1"/>
  <c r="A48" i="23" s="1"/>
  <c r="A49" i="23" s="1"/>
  <c r="A50" i="23" s="1"/>
  <c r="A51" i="23" s="1"/>
  <c r="A52" i="23" s="1"/>
  <c r="A53" i="23" s="1"/>
  <c r="A54" i="23" s="1"/>
  <c r="A55" i="23" s="1"/>
  <c r="A56" i="23" s="1"/>
  <c r="A57" i="23" s="1"/>
  <c r="A58" i="23" s="1"/>
  <c r="A59" i="23" s="1"/>
  <c r="A60" i="23" s="1"/>
  <c r="A61" i="23" s="1"/>
  <c r="A62" i="23" s="1"/>
  <c r="A63" i="23" s="1"/>
  <c r="A64" i="23" s="1"/>
  <c r="A65" i="23" s="1"/>
  <c r="A66" i="23" s="1"/>
  <c r="A67" i="23" s="1"/>
  <c r="A68" i="23" s="1"/>
  <c r="A69" i="23" s="1"/>
  <c r="A70" i="23" s="1"/>
  <c r="A71" i="23" s="1"/>
  <c r="A72" i="23" s="1"/>
  <c r="A73" i="23" s="1"/>
  <c r="A74" i="23" s="1"/>
  <c r="A75" i="23" s="1"/>
  <c r="A76" i="23" s="1"/>
  <c r="A77" i="23" s="1"/>
  <c r="A78" i="23" s="1"/>
  <c r="A79" i="23" s="1"/>
  <c r="A80" i="23" s="1"/>
  <c r="A81" i="23" s="1"/>
  <c r="A82" i="23" s="1"/>
  <c r="A83" i="23" s="1"/>
  <c r="A84" i="23" s="1"/>
  <c r="A85" i="23" s="1"/>
  <c r="A86" i="23" s="1"/>
  <c r="A87" i="23" s="1"/>
  <c r="A88" i="23" s="1"/>
  <c r="A89" i="23" s="1"/>
  <c r="A90" i="23" s="1"/>
  <c r="A91" i="23" s="1"/>
  <c r="A92" i="23" s="1"/>
  <c r="A93" i="23" s="1"/>
  <c r="A94" i="23" s="1"/>
  <c r="A95" i="23" s="1"/>
  <c r="A96" i="23" s="1"/>
  <c r="A97" i="23" s="1"/>
  <c r="A98" i="23" s="1"/>
  <c r="A99" i="23" s="1"/>
  <c r="A100" i="23" s="1"/>
  <c r="A101" i="23" s="1"/>
  <c r="A102" i="23" s="1"/>
  <c r="A103" i="23" s="1"/>
  <c r="A104" i="23" s="1"/>
  <c r="A105" i="23" s="1"/>
  <c r="A106" i="23" s="1"/>
  <c r="A107" i="23" s="1"/>
  <c r="A108" i="23" s="1"/>
  <c r="A109" i="23" s="1"/>
  <c r="A110" i="23" s="1"/>
  <c r="A111" i="23" s="1"/>
  <c r="A112" i="23" s="1"/>
  <c r="A113" i="23" s="1"/>
  <c r="A114" i="23" s="1"/>
  <c r="A115" i="23" s="1"/>
  <c r="A116" i="23" s="1"/>
  <c r="A117" i="23" s="1"/>
  <c r="A118" i="23" s="1"/>
  <c r="A119" i="23" s="1"/>
  <c r="A120" i="23" s="1"/>
  <c r="A121" i="23" s="1"/>
  <c r="A122" i="23" s="1"/>
  <c r="A123" i="23" s="1"/>
  <c r="A124" i="23" s="1"/>
  <c r="A125" i="23" s="1"/>
  <c r="A126" i="23" s="1"/>
  <c r="A127" i="23" s="1"/>
  <c r="A128" i="23" s="1"/>
  <c r="A129" i="23" s="1"/>
  <c r="A130" i="23" s="1"/>
  <c r="A131" i="23" s="1"/>
  <c r="A132" i="23" s="1"/>
  <c r="A133" i="23" s="1"/>
  <c r="A134" i="23" s="1"/>
  <c r="A135" i="23" s="1"/>
  <c r="A136" i="23" s="1"/>
  <c r="A137" i="23" s="1"/>
  <c r="A138" i="23" s="1"/>
  <c r="A139" i="23" s="1"/>
  <c r="A140" i="23" s="1"/>
  <c r="A141" i="23" s="1"/>
  <c r="A142" i="23" s="1"/>
  <c r="A143" i="23" s="1"/>
  <c r="A144" i="23" s="1"/>
  <c r="A145" i="23" s="1"/>
  <c r="A146" i="23" s="1"/>
  <c r="A147" i="23" s="1"/>
  <c r="A148" i="23" s="1"/>
  <c r="A149" i="23" s="1"/>
  <c r="A150" i="23" s="1"/>
  <c r="A151" i="23" s="1"/>
  <c r="A152" i="23" s="1"/>
  <c r="A153" i="23" s="1"/>
  <c r="A154" i="23" s="1"/>
  <c r="A155" i="23" s="1"/>
  <c r="A156" i="23" s="1"/>
  <c r="A12" i="24"/>
  <c r="A12" i="22"/>
  <c r="A13" i="22" s="1"/>
  <c r="A14" i="22" s="1"/>
  <c r="A15" i="22" s="1"/>
  <c r="A16" i="22" s="1"/>
  <c r="A17" i="22" s="1"/>
  <c r="A18" i="22" s="1"/>
  <c r="A19" i="22" s="1"/>
  <c r="A20" i="22" s="1"/>
  <c r="A21" i="22" s="1"/>
  <c r="A22" i="22" s="1"/>
  <c r="A23" i="22" s="1"/>
  <c r="A24" i="22" s="1"/>
  <c r="A25" i="22" s="1"/>
  <c r="A26" i="22" s="1"/>
  <c r="A27" i="22" s="1"/>
  <c r="A28" i="22" s="1"/>
  <c r="A29" i="22" s="1"/>
  <c r="A30" i="22" s="1"/>
  <c r="A31" i="22" s="1"/>
  <c r="A32" i="22" s="1"/>
  <c r="A33" i="22" s="1"/>
  <c r="A34" i="22" s="1"/>
  <c r="A35" i="22" s="1"/>
  <c r="A36" i="22" s="1"/>
  <c r="A37" i="22" s="1"/>
  <c r="A38" i="22" s="1"/>
  <c r="A39" i="22" s="1"/>
  <c r="A40" i="22" s="1"/>
  <c r="A41" i="22" s="1"/>
  <c r="A42" i="22" s="1"/>
  <c r="A43" i="22" s="1"/>
  <c r="A44" i="22" s="1"/>
  <c r="A45" i="22" s="1"/>
  <c r="A46" i="22" s="1"/>
  <c r="A47" i="22" s="1"/>
  <c r="A48" i="22" s="1"/>
  <c r="A49" i="22" s="1"/>
  <c r="A50" i="22" s="1"/>
  <c r="A51" i="22" s="1"/>
  <c r="A52" i="22" s="1"/>
  <c r="A53" i="22" s="1"/>
  <c r="A54" i="22" s="1"/>
  <c r="A55" i="22" s="1"/>
  <c r="A56" i="22" s="1"/>
  <c r="A57" i="22" s="1"/>
  <c r="A58" i="22" s="1"/>
  <c r="A59" i="22" s="1"/>
  <c r="A60" i="22" s="1"/>
  <c r="A61" i="22" s="1"/>
  <c r="A62" i="22" s="1"/>
  <c r="A63" i="22" s="1"/>
  <c r="A64" i="22" s="1"/>
  <c r="A65" i="22" s="1"/>
  <c r="A66" i="22" s="1"/>
  <c r="A67" i="22" s="1"/>
  <c r="A68" i="22" s="1"/>
  <c r="A69" i="22" s="1"/>
  <c r="A70" i="22" s="1"/>
  <c r="A71" i="22" s="1"/>
  <c r="A72" i="22" s="1"/>
  <c r="A73" i="22" s="1"/>
  <c r="A74" i="22" s="1"/>
  <c r="A75" i="22" s="1"/>
  <c r="A76" i="22" s="1"/>
  <c r="A77" i="22" s="1"/>
  <c r="A78" i="22" s="1"/>
  <c r="A79" i="22" s="1"/>
  <c r="A80" i="22" s="1"/>
  <c r="A81" i="22" s="1"/>
  <c r="A82" i="22" s="1"/>
  <c r="A83" i="22" s="1"/>
  <c r="A84" i="22" s="1"/>
  <c r="A85" i="22" s="1"/>
  <c r="A86" i="22" s="1"/>
  <c r="A87" i="22" s="1"/>
  <c r="A88" i="22" s="1"/>
  <c r="A89" i="22" s="1"/>
  <c r="A90" i="22" s="1"/>
  <c r="A91" i="22" s="1"/>
  <c r="A92" i="22" s="1"/>
  <c r="A93" i="22" s="1"/>
  <c r="A94" i="22" s="1"/>
  <c r="A95" i="22" s="1"/>
  <c r="A96" i="22" s="1"/>
  <c r="A97" i="22" s="1"/>
  <c r="A98" i="22" s="1"/>
  <c r="A99" i="22" s="1"/>
  <c r="A100" i="22" s="1"/>
  <c r="A101" i="22" s="1"/>
  <c r="A102" i="22" s="1"/>
  <c r="A103" i="22" s="1"/>
  <c r="A104" i="22" s="1"/>
  <c r="A105" i="22" s="1"/>
  <c r="A106" i="22" s="1"/>
  <c r="A107" i="22" s="1"/>
  <c r="A108" i="22" s="1"/>
  <c r="A109" i="22" s="1"/>
  <c r="A110" i="22" s="1"/>
  <c r="A111" i="22" s="1"/>
  <c r="A112" i="22" s="1"/>
  <c r="A113" i="22" s="1"/>
  <c r="A114" i="22" s="1"/>
  <c r="A115" i="22" s="1"/>
  <c r="A116" i="22" s="1"/>
  <c r="A117" i="22" s="1"/>
  <c r="A118" i="22" s="1"/>
  <c r="A119" i="22" s="1"/>
  <c r="A120" i="22" s="1"/>
  <c r="A121" i="22" s="1"/>
  <c r="A122" i="22" s="1"/>
  <c r="A123" i="22" s="1"/>
  <c r="A124" i="22" s="1"/>
  <c r="A125" i="22" s="1"/>
  <c r="A126" i="22" s="1"/>
  <c r="A127" i="22" s="1"/>
  <c r="A128" i="22" s="1"/>
  <c r="A129" i="22" s="1"/>
  <c r="A130" i="22" s="1"/>
  <c r="A131" i="22" s="1"/>
  <c r="A132" i="22" s="1"/>
  <c r="A133" i="22" s="1"/>
  <c r="A134" i="22" s="1"/>
  <c r="A135" i="22" s="1"/>
  <c r="A136" i="22" s="1"/>
  <c r="A137" i="22" s="1"/>
  <c r="A138" i="22" s="1"/>
  <c r="A139" i="22" s="1"/>
  <c r="A140" i="22" s="1"/>
  <c r="A141" i="22" s="1"/>
  <c r="A142" i="22" s="1"/>
  <c r="A143" i="22" s="1"/>
  <c r="A144" i="22" s="1"/>
  <c r="A145" i="22" s="1"/>
  <c r="A146" i="22" s="1"/>
  <c r="A147" i="22" s="1"/>
  <c r="A148" i="22" s="1"/>
  <c r="A149" i="22" s="1"/>
  <c r="A150" i="22" s="1"/>
  <c r="A151" i="22" s="1"/>
  <c r="A152" i="22" s="1"/>
  <c r="A153" i="22" s="1"/>
  <c r="A154" i="22" s="1"/>
  <c r="A155" i="22" s="1"/>
  <c r="A156" i="22" s="1"/>
  <c r="A12" i="1"/>
  <c r="J154" i="22"/>
  <c r="F154" i="22"/>
  <c r="H154" i="22" s="1"/>
  <c r="F154" i="23" s="1"/>
  <c r="H154" i="23" s="1"/>
  <c r="F154" i="24" s="1"/>
  <c r="H154" i="24" s="1"/>
  <c r="J153" i="22"/>
  <c r="F153" i="22"/>
  <c r="H153" i="22" s="1"/>
  <c r="F153" i="23" s="1"/>
  <c r="H153" i="23" s="1"/>
  <c r="F153" i="24" s="1"/>
  <c r="H153" i="24" s="1"/>
  <c r="J152" i="22"/>
  <c r="F152" i="22"/>
  <c r="H152" i="22" s="1"/>
  <c r="F152" i="23" s="1"/>
  <c r="H152" i="23" s="1"/>
  <c r="F152" i="24" s="1"/>
  <c r="H152" i="24" s="1"/>
  <c r="J149" i="22"/>
  <c r="F149" i="22"/>
  <c r="H149" i="22" s="1"/>
  <c r="F149" i="23" s="1"/>
  <c r="H149" i="23" s="1"/>
  <c r="F149" i="24" s="1"/>
  <c r="H149" i="24" s="1"/>
  <c r="J148" i="22"/>
  <c r="F148" i="22"/>
  <c r="H148" i="22" s="1"/>
  <c r="F148" i="23" s="1"/>
  <c r="H148" i="23" s="1"/>
  <c r="F148" i="24" s="1"/>
  <c r="H148" i="24" s="1"/>
  <c r="J147" i="22"/>
  <c r="F147" i="22"/>
  <c r="H147" i="22" s="1"/>
  <c r="F147" i="23" s="1"/>
  <c r="H147" i="23" s="1"/>
  <c r="F147" i="24" s="1"/>
  <c r="H147" i="24" s="1"/>
  <c r="J146" i="22"/>
  <c r="F146" i="22"/>
  <c r="H146" i="22" s="1"/>
  <c r="F146" i="23" s="1"/>
  <c r="H146" i="23" s="1"/>
  <c r="F146" i="24" s="1"/>
  <c r="H146" i="24" s="1"/>
  <c r="J145" i="22"/>
  <c r="F145" i="22"/>
  <c r="H145" i="22" s="1"/>
  <c r="F145" i="23" s="1"/>
  <c r="H145" i="23" s="1"/>
  <c r="F145" i="24" s="1"/>
  <c r="H145" i="24" s="1"/>
  <c r="J142" i="22"/>
  <c r="F142" i="22"/>
  <c r="H142" i="22" s="1"/>
  <c r="F142" i="23" s="1"/>
  <c r="H142" i="23" s="1"/>
  <c r="F142" i="24" s="1"/>
  <c r="H142" i="24" s="1"/>
  <c r="J141" i="22"/>
  <c r="F141" i="22"/>
  <c r="H141" i="22" s="1"/>
  <c r="F141" i="23" s="1"/>
  <c r="H141" i="23" s="1"/>
  <c r="F141" i="24" s="1"/>
  <c r="H141" i="24" s="1"/>
  <c r="J140" i="22"/>
  <c r="F140" i="22"/>
  <c r="H140" i="22" s="1"/>
  <c r="F140" i="23" s="1"/>
  <c r="H140" i="23" s="1"/>
  <c r="F140" i="24" s="1"/>
  <c r="H140" i="24" s="1"/>
  <c r="J139" i="22"/>
  <c r="F139" i="22"/>
  <c r="H139" i="22" s="1"/>
  <c r="F139" i="23" s="1"/>
  <c r="H139" i="23" s="1"/>
  <c r="F139" i="24" s="1"/>
  <c r="H139" i="24" s="1"/>
  <c r="J136" i="22"/>
  <c r="F136" i="22"/>
  <c r="H136" i="22" s="1"/>
  <c r="F136" i="23" s="1"/>
  <c r="H136" i="23" s="1"/>
  <c r="F136" i="24" s="1"/>
  <c r="H136" i="24" s="1"/>
  <c r="J135" i="22"/>
  <c r="F135" i="22"/>
  <c r="H135" i="22" s="1"/>
  <c r="F135" i="23" s="1"/>
  <c r="H135" i="23" s="1"/>
  <c r="F135" i="24" s="1"/>
  <c r="H135" i="24" s="1"/>
  <c r="J134" i="22"/>
  <c r="F134" i="22"/>
  <c r="H134" i="22" s="1"/>
  <c r="F134" i="23" s="1"/>
  <c r="H134" i="23" s="1"/>
  <c r="F134" i="24" s="1"/>
  <c r="H134" i="24" s="1"/>
  <c r="J133" i="22"/>
  <c r="F133" i="22"/>
  <c r="H133" i="22" s="1"/>
  <c r="F133" i="23" s="1"/>
  <c r="H133" i="23" s="1"/>
  <c r="F133" i="24" s="1"/>
  <c r="H133" i="24" s="1"/>
  <c r="J132" i="22"/>
  <c r="F132" i="22"/>
  <c r="H132" i="22" s="1"/>
  <c r="F132" i="23" s="1"/>
  <c r="H132" i="23" s="1"/>
  <c r="F132" i="24" s="1"/>
  <c r="H132" i="24" s="1"/>
  <c r="J129" i="22"/>
  <c r="F129" i="22"/>
  <c r="H129" i="22" s="1"/>
  <c r="F129" i="23" s="1"/>
  <c r="H129" i="23" s="1"/>
  <c r="F129" i="24" s="1"/>
  <c r="H129" i="24" s="1"/>
  <c r="J128" i="22"/>
  <c r="F128" i="22"/>
  <c r="H128" i="22" s="1"/>
  <c r="F128" i="23" s="1"/>
  <c r="H128" i="23" s="1"/>
  <c r="F128" i="24" s="1"/>
  <c r="H128" i="24" s="1"/>
  <c r="J127" i="22"/>
  <c r="F127" i="22"/>
  <c r="H127" i="22" s="1"/>
  <c r="F127" i="23" s="1"/>
  <c r="H127" i="23" s="1"/>
  <c r="F127" i="24" s="1"/>
  <c r="H127" i="24" s="1"/>
  <c r="J126" i="22"/>
  <c r="F126" i="22"/>
  <c r="H126" i="22" s="1"/>
  <c r="F126" i="23" s="1"/>
  <c r="H126" i="23" s="1"/>
  <c r="F126" i="24" s="1"/>
  <c r="H126" i="24" s="1"/>
  <c r="J125" i="22"/>
  <c r="F125" i="22"/>
  <c r="H125" i="22" s="1"/>
  <c r="F125" i="23" s="1"/>
  <c r="H125" i="23" s="1"/>
  <c r="F125" i="24" s="1"/>
  <c r="H125" i="24" s="1"/>
  <c r="J124" i="22"/>
  <c r="F124" i="22"/>
  <c r="H124" i="22" s="1"/>
  <c r="F124" i="23" s="1"/>
  <c r="H124" i="23" s="1"/>
  <c r="F124" i="24" s="1"/>
  <c r="H124" i="24" s="1"/>
  <c r="J123" i="22"/>
  <c r="F123" i="22"/>
  <c r="H123" i="22" s="1"/>
  <c r="F123" i="23" s="1"/>
  <c r="H123" i="23" s="1"/>
  <c r="F123" i="24" s="1"/>
  <c r="H123" i="24" s="1"/>
  <c r="J122" i="22"/>
  <c r="F122" i="22"/>
  <c r="H122" i="22" s="1"/>
  <c r="F122" i="23" s="1"/>
  <c r="H122" i="23" s="1"/>
  <c r="F122" i="24" s="1"/>
  <c r="H122" i="24" s="1"/>
  <c r="J121" i="22"/>
  <c r="F121" i="22"/>
  <c r="H121" i="22" s="1"/>
  <c r="F121" i="23" s="1"/>
  <c r="H121" i="23" s="1"/>
  <c r="F121" i="24" s="1"/>
  <c r="H121" i="24" s="1"/>
  <c r="J118" i="22"/>
  <c r="F118" i="22"/>
  <c r="H118" i="22" s="1"/>
  <c r="F118" i="23" s="1"/>
  <c r="H118" i="23" s="1"/>
  <c r="F118" i="24" s="1"/>
  <c r="H118" i="24" s="1"/>
  <c r="J117" i="22"/>
  <c r="F117" i="22"/>
  <c r="H117" i="22" s="1"/>
  <c r="F117" i="23" s="1"/>
  <c r="H117" i="23" s="1"/>
  <c r="F117" i="24" s="1"/>
  <c r="H117" i="24" s="1"/>
  <c r="J116" i="22"/>
  <c r="F116" i="22"/>
  <c r="H116" i="22" s="1"/>
  <c r="F116" i="23" s="1"/>
  <c r="H116" i="23" s="1"/>
  <c r="F116" i="24" s="1"/>
  <c r="H116" i="24" s="1"/>
  <c r="J115" i="22"/>
  <c r="F115" i="22"/>
  <c r="H115" i="22" s="1"/>
  <c r="F115" i="23" s="1"/>
  <c r="H115" i="23" s="1"/>
  <c r="F115" i="24" s="1"/>
  <c r="H115" i="24" s="1"/>
  <c r="J114" i="22"/>
  <c r="F114" i="22"/>
  <c r="H114" i="22" s="1"/>
  <c r="F114" i="23" s="1"/>
  <c r="H114" i="23" s="1"/>
  <c r="F114" i="24" s="1"/>
  <c r="H114" i="24" s="1"/>
  <c r="J111" i="22"/>
  <c r="F111" i="22"/>
  <c r="H111" i="22" s="1"/>
  <c r="F111" i="23" s="1"/>
  <c r="H111" i="23" s="1"/>
  <c r="F111" i="24" s="1"/>
  <c r="H111" i="24" s="1"/>
  <c r="J110" i="22"/>
  <c r="F110" i="22"/>
  <c r="H110" i="22" s="1"/>
  <c r="F110" i="23" s="1"/>
  <c r="H110" i="23" s="1"/>
  <c r="F110" i="24" s="1"/>
  <c r="H110" i="24" s="1"/>
  <c r="J109" i="22"/>
  <c r="F109" i="22"/>
  <c r="H109" i="22" s="1"/>
  <c r="F109" i="23" s="1"/>
  <c r="H109" i="23" s="1"/>
  <c r="F109" i="24" s="1"/>
  <c r="H109" i="24" s="1"/>
  <c r="J108" i="22"/>
  <c r="F108" i="22"/>
  <c r="H108" i="22" s="1"/>
  <c r="F108" i="23" s="1"/>
  <c r="H108" i="23" s="1"/>
  <c r="F108" i="24" s="1"/>
  <c r="H108" i="24" s="1"/>
  <c r="J105" i="22"/>
  <c r="F105" i="22"/>
  <c r="H105" i="22" s="1"/>
  <c r="F105" i="23" s="1"/>
  <c r="H105" i="23" s="1"/>
  <c r="F105" i="24" s="1"/>
  <c r="H105" i="24" s="1"/>
  <c r="J104" i="22"/>
  <c r="F104" i="22"/>
  <c r="H104" i="22" s="1"/>
  <c r="F104" i="23" s="1"/>
  <c r="H104" i="23" s="1"/>
  <c r="F104" i="24" s="1"/>
  <c r="H104" i="24" s="1"/>
  <c r="J103" i="22"/>
  <c r="F103" i="22"/>
  <c r="H103" i="22" s="1"/>
  <c r="F103" i="23" s="1"/>
  <c r="H103" i="23" s="1"/>
  <c r="F103" i="24" s="1"/>
  <c r="H103" i="24" s="1"/>
  <c r="J102" i="22"/>
  <c r="F102" i="22"/>
  <c r="H102" i="22" s="1"/>
  <c r="F102" i="23" s="1"/>
  <c r="H102" i="23" s="1"/>
  <c r="F102" i="24" s="1"/>
  <c r="H102" i="24" s="1"/>
  <c r="J101" i="22"/>
  <c r="F101" i="22"/>
  <c r="H101" i="22" s="1"/>
  <c r="F101" i="23" s="1"/>
  <c r="H101" i="23" s="1"/>
  <c r="F101" i="24" s="1"/>
  <c r="H101" i="24" s="1"/>
  <c r="J100" i="22"/>
  <c r="F100" i="22"/>
  <c r="H100" i="22" s="1"/>
  <c r="F100" i="23" s="1"/>
  <c r="H100" i="23" s="1"/>
  <c r="F100" i="24" s="1"/>
  <c r="H100" i="24" s="1"/>
  <c r="J99" i="22"/>
  <c r="F99" i="22"/>
  <c r="H99" i="22" s="1"/>
  <c r="F99" i="23" s="1"/>
  <c r="H99" i="23" s="1"/>
  <c r="F99" i="24" s="1"/>
  <c r="H99" i="24" s="1"/>
  <c r="J96" i="22"/>
  <c r="F96" i="22"/>
  <c r="H96" i="22" s="1"/>
  <c r="F96" i="23" s="1"/>
  <c r="H96" i="23" s="1"/>
  <c r="F96" i="24" s="1"/>
  <c r="H96" i="24" s="1"/>
  <c r="J95" i="22"/>
  <c r="F95" i="22"/>
  <c r="H95" i="22" s="1"/>
  <c r="F95" i="23" s="1"/>
  <c r="H95" i="23" s="1"/>
  <c r="F95" i="24" s="1"/>
  <c r="H95" i="24" s="1"/>
  <c r="J94" i="22"/>
  <c r="F94" i="22"/>
  <c r="H94" i="22" s="1"/>
  <c r="F94" i="23" s="1"/>
  <c r="H94" i="23" s="1"/>
  <c r="F94" i="24" s="1"/>
  <c r="H94" i="24" s="1"/>
  <c r="J93" i="22"/>
  <c r="F93" i="22"/>
  <c r="H93" i="22" s="1"/>
  <c r="F93" i="23" s="1"/>
  <c r="H93" i="23" s="1"/>
  <c r="F93" i="24" s="1"/>
  <c r="H93" i="24" s="1"/>
  <c r="J92" i="22"/>
  <c r="F92" i="22"/>
  <c r="H92" i="22" s="1"/>
  <c r="F92" i="23" s="1"/>
  <c r="H92" i="23" s="1"/>
  <c r="F92" i="24" s="1"/>
  <c r="H92" i="24" s="1"/>
  <c r="J91" i="22"/>
  <c r="F91" i="22"/>
  <c r="H91" i="22" s="1"/>
  <c r="F91" i="23" s="1"/>
  <c r="H91" i="23" s="1"/>
  <c r="F91" i="24" s="1"/>
  <c r="H91" i="24" s="1"/>
  <c r="J90" i="22"/>
  <c r="F90" i="22"/>
  <c r="H90" i="22" s="1"/>
  <c r="F90" i="23" s="1"/>
  <c r="H90" i="23" s="1"/>
  <c r="F90" i="24" s="1"/>
  <c r="H90" i="24" s="1"/>
  <c r="J89" i="22"/>
  <c r="F89" i="22"/>
  <c r="H89" i="22" s="1"/>
  <c r="F89" i="23" s="1"/>
  <c r="H89" i="23" s="1"/>
  <c r="F89" i="24" s="1"/>
  <c r="H89" i="24" s="1"/>
  <c r="J84" i="22"/>
  <c r="F84" i="22"/>
  <c r="H84" i="22" s="1"/>
  <c r="F84" i="23" s="1"/>
  <c r="H84" i="23" s="1"/>
  <c r="F84" i="24" s="1"/>
  <c r="H84" i="24" s="1"/>
  <c r="J83" i="22"/>
  <c r="F83" i="22"/>
  <c r="H83" i="22" s="1"/>
  <c r="F83" i="23" s="1"/>
  <c r="H83" i="23" s="1"/>
  <c r="F83" i="24" s="1"/>
  <c r="H83" i="24" s="1"/>
  <c r="J79" i="22"/>
  <c r="F79" i="22"/>
  <c r="H79" i="22" s="1"/>
  <c r="F79" i="23" s="1"/>
  <c r="H79" i="23" s="1"/>
  <c r="F79" i="24" s="1"/>
  <c r="H79" i="24" s="1"/>
  <c r="J78" i="22"/>
  <c r="F78" i="22"/>
  <c r="H78" i="22" s="1"/>
  <c r="F78" i="23" s="1"/>
  <c r="H78" i="23" s="1"/>
  <c r="F78" i="24" s="1"/>
  <c r="H78" i="24" s="1"/>
  <c r="J77" i="22"/>
  <c r="F77" i="22"/>
  <c r="H77" i="22" s="1"/>
  <c r="F77" i="23" s="1"/>
  <c r="H77" i="23" s="1"/>
  <c r="F77" i="24" s="1"/>
  <c r="H77" i="24" s="1"/>
  <c r="J76" i="22"/>
  <c r="F76" i="22"/>
  <c r="H76" i="22" s="1"/>
  <c r="F76" i="23" s="1"/>
  <c r="H76" i="23" s="1"/>
  <c r="F76" i="24" s="1"/>
  <c r="H76" i="24" s="1"/>
  <c r="J75" i="22"/>
  <c r="J74" i="22"/>
  <c r="J73" i="22"/>
  <c r="J72" i="22"/>
  <c r="J71" i="22"/>
  <c r="J70" i="22"/>
  <c r="J69" i="22"/>
  <c r="J68" i="22"/>
  <c r="J67" i="22"/>
  <c r="J65" i="22"/>
  <c r="J64" i="22"/>
  <c r="J63" i="22"/>
  <c r="J62" i="22"/>
  <c r="J61" i="22"/>
  <c r="J60" i="22"/>
  <c r="J59" i="22"/>
  <c r="J58" i="22"/>
  <c r="J56" i="22"/>
  <c r="J55" i="22"/>
  <c r="J54" i="22"/>
  <c r="J53" i="22"/>
  <c r="J51" i="22"/>
  <c r="J50" i="22"/>
  <c r="J48" i="22"/>
  <c r="L48" i="22" s="1"/>
  <c r="J48" i="23" s="1"/>
  <c r="L48" i="23" s="1"/>
  <c r="J48" i="24" s="1"/>
  <c r="L48" i="24" s="1"/>
  <c r="F48" i="22"/>
  <c r="H48" i="22" s="1"/>
  <c r="F48" i="23" s="1"/>
  <c r="H48" i="23" s="1"/>
  <c r="F48" i="24" s="1"/>
  <c r="H48" i="24" s="1"/>
  <c r="F47" i="22"/>
  <c r="H47" i="22" s="1"/>
  <c r="F47" i="23" s="1"/>
  <c r="H47" i="23" s="1"/>
  <c r="F47" i="24" s="1"/>
  <c r="H47" i="24" s="1"/>
  <c r="J46" i="22"/>
  <c r="F46" i="22"/>
  <c r="H46" i="22" s="1"/>
  <c r="F46" i="23" s="1"/>
  <c r="H46" i="23" s="1"/>
  <c r="F46" i="24" s="1"/>
  <c r="H46" i="24" s="1"/>
  <c r="J44" i="22"/>
  <c r="F44" i="22"/>
  <c r="H44" i="22" s="1"/>
  <c r="F44" i="23" s="1"/>
  <c r="H44" i="23" s="1"/>
  <c r="F44" i="24" s="1"/>
  <c r="H44" i="24" s="1"/>
  <c r="F43" i="22"/>
  <c r="H43" i="22" s="1"/>
  <c r="F43" i="23" s="1"/>
  <c r="H43" i="23" s="1"/>
  <c r="F43" i="24" s="1"/>
  <c r="H43" i="24" s="1"/>
  <c r="J38" i="22"/>
  <c r="F38" i="22"/>
  <c r="H38" i="22" s="1"/>
  <c r="F38" i="23" s="1"/>
  <c r="H38" i="23" s="1"/>
  <c r="F38" i="24" s="1"/>
  <c r="H38" i="24" s="1"/>
  <c r="J37" i="22"/>
  <c r="F37" i="22"/>
  <c r="H37" i="22" s="1"/>
  <c r="F37" i="23" s="1"/>
  <c r="H37" i="23" s="1"/>
  <c r="F37" i="24" s="1"/>
  <c r="H37" i="24" s="1"/>
  <c r="J36" i="22"/>
  <c r="F36" i="22"/>
  <c r="H36" i="22" s="1"/>
  <c r="F36" i="23" s="1"/>
  <c r="H36" i="23" s="1"/>
  <c r="F36" i="24" s="1"/>
  <c r="H36" i="24" s="1"/>
  <c r="J35" i="22"/>
  <c r="F35" i="22"/>
  <c r="H35" i="22" s="1"/>
  <c r="F35" i="23" s="1"/>
  <c r="H35" i="23" s="1"/>
  <c r="F35" i="24" s="1"/>
  <c r="H35" i="24" s="1"/>
  <c r="J34" i="22"/>
  <c r="F34" i="22"/>
  <c r="H34" i="22" s="1"/>
  <c r="F34" i="23" s="1"/>
  <c r="H34" i="23" s="1"/>
  <c r="F34" i="24" s="1"/>
  <c r="H34" i="24" s="1"/>
  <c r="J33" i="22"/>
  <c r="F33" i="22"/>
  <c r="H33" i="22" s="1"/>
  <c r="F33" i="23" s="1"/>
  <c r="H33" i="23" s="1"/>
  <c r="F33" i="24" s="1"/>
  <c r="H33" i="24" s="1"/>
  <c r="J32" i="22"/>
  <c r="F32" i="22"/>
  <c r="H32" i="22" s="1"/>
  <c r="F32" i="23" s="1"/>
  <c r="H32" i="23" s="1"/>
  <c r="F32" i="24" s="1"/>
  <c r="H32" i="24" s="1"/>
  <c r="J31" i="22"/>
  <c r="F31" i="22"/>
  <c r="H31" i="22" s="1"/>
  <c r="F31" i="23" s="1"/>
  <c r="H31" i="23" s="1"/>
  <c r="F31" i="24" s="1"/>
  <c r="H31" i="24" s="1"/>
  <c r="F30" i="22"/>
  <c r="H30" i="22" s="1"/>
  <c r="F30" i="23" s="1"/>
  <c r="H30" i="23" s="1"/>
  <c r="F30" i="24" s="1"/>
  <c r="H30" i="24" s="1"/>
  <c r="J29" i="22"/>
  <c r="F29" i="22"/>
  <c r="H29" i="22" s="1"/>
  <c r="F29" i="23" s="1"/>
  <c r="H29" i="23" s="1"/>
  <c r="F29" i="24" s="1"/>
  <c r="H29" i="24" s="1"/>
  <c r="J27" i="22"/>
  <c r="F27" i="22"/>
  <c r="H27" i="22" s="1"/>
  <c r="F27" i="23" s="1"/>
  <c r="H27" i="23" s="1"/>
  <c r="F27" i="24" s="1"/>
  <c r="H27" i="24" s="1"/>
  <c r="F26" i="22"/>
  <c r="H26" i="22" s="1"/>
  <c r="F26" i="23" s="1"/>
  <c r="H26" i="23" s="1"/>
  <c r="F26" i="24" s="1"/>
  <c r="H26" i="24" s="1"/>
  <c r="J21" i="22"/>
  <c r="F21" i="22"/>
  <c r="H21" i="22" s="1"/>
  <c r="F21" i="23" s="1"/>
  <c r="H21" i="23" s="1"/>
  <c r="F21" i="24" s="1"/>
  <c r="H21" i="24" s="1"/>
  <c r="J20" i="22"/>
  <c r="F20" i="22"/>
  <c r="H20" i="22" s="1"/>
  <c r="F20" i="23" s="1"/>
  <c r="H20" i="23" s="1"/>
  <c r="F20" i="24" s="1"/>
  <c r="H20" i="24" s="1"/>
  <c r="J19" i="22"/>
  <c r="F19" i="22"/>
  <c r="H19" i="22" s="1"/>
  <c r="F19" i="23" s="1"/>
  <c r="H19" i="23" s="1"/>
  <c r="F19" i="24" s="1"/>
  <c r="H19" i="24" s="1"/>
  <c r="J18" i="22"/>
  <c r="F18" i="22"/>
  <c r="H18" i="22" s="1"/>
  <c r="F18" i="23" s="1"/>
  <c r="H18" i="23" s="1"/>
  <c r="F18" i="24" s="1"/>
  <c r="H18" i="24" s="1"/>
  <c r="F17" i="22"/>
  <c r="H17" i="22" s="1"/>
  <c r="F17" i="23" s="1"/>
  <c r="H17" i="23" s="1"/>
  <c r="F17" i="24" s="1"/>
  <c r="H17" i="24" s="1"/>
  <c r="J16" i="22"/>
  <c r="F16" i="22"/>
  <c r="H16" i="22" s="1"/>
  <c r="F16" i="23" s="1"/>
  <c r="H16" i="23" s="1"/>
  <c r="F16" i="24" s="1"/>
  <c r="H16" i="24" s="1"/>
  <c r="J15" i="22"/>
  <c r="F15" i="22"/>
  <c r="H15" i="22" s="1"/>
  <c r="F15" i="23" s="1"/>
  <c r="H15" i="23" s="1"/>
  <c r="F15" i="24" s="1"/>
  <c r="H15" i="24" s="1"/>
  <c r="J14" i="22"/>
  <c r="A13" i="24"/>
  <c r="A14" i="24" s="1"/>
  <c r="A15" i="24" s="1"/>
  <c r="A16" i="24" s="1"/>
  <c r="A17" i="24" s="1"/>
  <c r="A18" i="24" s="1"/>
  <c r="A19" i="24" s="1"/>
  <c r="A20" i="24" s="1"/>
  <c r="A21" i="24" s="1"/>
  <c r="A22" i="24" s="1"/>
  <c r="A23" i="24" s="1"/>
  <c r="A24" i="24" s="1"/>
  <c r="A25" i="24" s="1"/>
  <c r="A26" i="24" s="1"/>
  <c r="A27" i="24" s="1"/>
  <c r="A28" i="24" s="1"/>
  <c r="A29" i="24" s="1"/>
  <c r="A30" i="24" s="1"/>
  <c r="A31" i="24" s="1"/>
  <c r="A32" i="24" s="1"/>
  <c r="A33" i="24" s="1"/>
  <c r="A34" i="24" s="1"/>
  <c r="A35" i="24" s="1"/>
  <c r="A36" i="24" s="1"/>
  <c r="A37" i="24" s="1"/>
  <c r="A38" i="24" s="1"/>
  <c r="A39" i="24" s="1"/>
  <c r="A40" i="24" s="1"/>
  <c r="A41" i="24" s="1"/>
  <c r="A42" i="24" s="1"/>
  <c r="A43" i="24" s="1"/>
  <c r="A44" i="24" s="1"/>
  <c r="A45" i="24" s="1"/>
  <c r="A46" i="24" s="1"/>
  <c r="A47" i="24" s="1"/>
  <c r="A48" i="24" s="1"/>
  <c r="A49" i="24" s="1"/>
  <c r="A50" i="24" s="1"/>
  <c r="A51" i="24" s="1"/>
  <c r="A52" i="24" s="1"/>
  <c r="A53" i="24" s="1"/>
  <c r="A54" i="24" s="1"/>
  <c r="A55" i="24" s="1"/>
  <c r="A56" i="24" s="1"/>
  <c r="A57" i="24" s="1"/>
  <c r="A58" i="24" s="1"/>
  <c r="A59" i="24" s="1"/>
  <c r="A60" i="24" s="1"/>
  <c r="A61" i="24" s="1"/>
  <c r="A62" i="24" s="1"/>
  <c r="A63" i="24" s="1"/>
  <c r="A64" i="24" s="1"/>
  <c r="A65" i="24" s="1"/>
  <c r="A66" i="24" s="1"/>
  <c r="A67" i="24" s="1"/>
  <c r="A68" i="24" s="1"/>
  <c r="A69" i="24" s="1"/>
  <c r="A70" i="24" s="1"/>
  <c r="A71" i="24" s="1"/>
  <c r="A72" i="24" s="1"/>
  <c r="A73" i="24" s="1"/>
  <c r="A74" i="24" s="1"/>
  <c r="A75" i="24" s="1"/>
  <c r="A76" i="24" s="1"/>
  <c r="A77" i="24" s="1"/>
  <c r="A78" i="24" s="1"/>
  <c r="A79" i="24" s="1"/>
  <c r="A80" i="24" s="1"/>
  <c r="A81" i="24" s="1"/>
  <c r="A82" i="24" s="1"/>
  <c r="A83" i="24" s="1"/>
  <c r="A84" i="24" s="1"/>
  <c r="A85" i="24" s="1"/>
  <c r="A86" i="24" s="1"/>
  <c r="A87" i="24" s="1"/>
  <c r="A88" i="24" s="1"/>
  <c r="A89" i="24" s="1"/>
  <c r="A90" i="24" s="1"/>
  <c r="A91" i="24" s="1"/>
  <c r="A92" i="24" s="1"/>
  <c r="A93" i="24" s="1"/>
  <c r="A94" i="24" s="1"/>
  <c r="A95" i="24" s="1"/>
  <c r="A96" i="24" s="1"/>
  <c r="A97" i="24" s="1"/>
  <c r="A98" i="24" s="1"/>
  <c r="A99" i="24" s="1"/>
  <c r="A100" i="24" s="1"/>
  <c r="A101" i="24" s="1"/>
  <c r="A102" i="24" s="1"/>
  <c r="A103" i="24" s="1"/>
  <c r="A104" i="24" s="1"/>
  <c r="A105" i="24" s="1"/>
  <c r="A106" i="24" s="1"/>
  <c r="A107" i="24" s="1"/>
  <c r="A108" i="24" s="1"/>
  <c r="A109" i="24" s="1"/>
  <c r="A110" i="24" s="1"/>
  <c r="A111" i="24" s="1"/>
  <c r="A112" i="24" s="1"/>
  <c r="A113" i="24" s="1"/>
  <c r="A114" i="24" s="1"/>
  <c r="A115" i="24" s="1"/>
  <c r="A116" i="24" s="1"/>
  <c r="A117" i="24" s="1"/>
  <c r="A118" i="24" s="1"/>
  <c r="A119" i="24" s="1"/>
  <c r="A120" i="24" s="1"/>
  <c r="A121" i="24" s="1"/>
  <c r="A122" i="24" s="1"/>
  <c r="A123" i="24" s="1"/>
  <c r="A124" i="24" s="1"/>
  <c r="A125" i="24" s="1"/>
  <c r="A126" i="24" s="1"/>
  <c r="A127" i="24" s="1"/>
  <c r="A128" i="24" s="1"/>
  <c r="A129" i="24" s="1"/>
  <c r="A130" i="24" s="1"/>
  <c r="A131" i="24" s="1"/>
  <c r="A132" i="24" s="1"/>
  <c r="A133" i="24" s="1"/>
  <c r="A134" i="24" s="1"/>
  <c r="A135" i="24" s="1"/>
  <c r="A136" i="24" s="1"/>
  <c r="A137" i="24" s="1"/>
  <c r="A138" i="24" s="1"/>
  <c r="A139" i="24" s="1"/>
  <c r="A140" i="24" s="1"/>
  <c r="A141" i="24" s="1"/>
  <c r="A142" i="24" s="1"/>
  <c r="A143" i="24" s="1"/>
  <c r="A144" i="24" s="1"/>
  <c r="A145" i="24" s="1"/>
  <c r="A146" i="24" s="1"/>
  <c r="A147" i="24" s="1"/>
  <c r="A148" i="24" s="1"/>
  <c r="A149" i="24" s="1"/>
  <c r="A150" i="24" s="1"/>
  <c r="A151" i="24" s="1"/>
  <c r="A152" i="24" s="1"/>
  <c r="A153" i="24" s="1"/>
  <c r="A154" i="24" s="1"/>
  <c r="A155" i="24" s="1"/>
  <c r="A156" i="24" s="1"/>
  <c r="A13" i="1" l="1"/>
  <c r="A14" i="1" s="1"/>
  <c r="A15" i="1" s="1"/>
  <c r="A16" i="1" s="1"/>
  <c r="A17" i="1" l="1"/>
  <c r="A18" i="1" s="1"/>
  <c r="A19" i="1" s="1"/>
  <c r="A20" i="1" s="1"/>
  <c r="A21" i="1" s="1"/>
  <c r="A22" i="1" s="1"/>
  <c r="A23" i="1" s="1"/>
  <c r="A24" i="1" s="1"/>
  <c r="A25" i="1" s="1"/>
  <c r="A26" i="1" s="1"/>
  <c r="S2" i="24"/>
  <c r="S2" i="23"/>
  <c r="S2" i="22"/>
  <c r="A27" i="1" l="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S4" i="24"/>
  <c r="M155" i="24"/>
  <c r="K155" i="24"/>
  <c r="I155" i="24"/>
  <c r="G155" i="24"/>
  <c r="Q154" i="24"/>
  <c r="O154" i="24"/>
  <c r="Q153" i="24"/>
  <c r="O153" i="24"/>
  <c r="Q152" i="24"/>
  <c r="O152" i="24"/>
  <c r="M150" i="24"/>
  <c r="K150" i="24"/>
  <c r="I150" i="24"/>
  <c r="G150" i="24"/>
  <c r="Q149" i="24"/>
  <c r="O149" i="24"/>
  <c r="Q148" i="24"/>
  <c r="O148" i="24"/>
  <c r="Q147" i="24"/>
  <c r="O147" i="24"/>
  <c r="Q146" i="24"/>
  <c r="O146" i="24"/>
  <c r="Q145" i="24"/>
  <c r="O145" i="24"/>
  <c r="M143" i="24"/>
  <c r="K143" i="24"/>
  <c r="I143" i="24"/>
  <c r="G143" i="24"/>
  <c r="Q142" i="24"/>
  <c r="O142" i="24"/>
  <c r="Q141" i="24"/>
  <c r="O141" i="24"/>
  <c r="Q140" i="24"/>
  <c r="O140" i="24"/>
  <c r="Q139" i="24"/>
  <c r="O139" i="24"/>
  <c r="M137" i="24"/>
  <c r="K137" i="24"/>
  <c r="I137" i="24"/>
  <c r="G137" i="24"/>
  <c r="Q136" i="24"/>
  <c r="O136" i="24"/>
  <c r="Q135" i="24"/>
  <c r="O135" i="24"/>
  <c r="Q134" i="24"/>
  <c r="O134" i="24"/>
  <c r="Q133" i="24"/>
  <c r="O133" i="24"/>
  <c r="Q132" i="24"/>
  <c r="O132" i="24"/>
  <c r="M130" i="24"/>
  <c r="K130" i="24"/>
  <c r="I130" i="24"/>
  <c r="G130" i="24"/>
  <c r="Q129" i="24"/>
  <c r="O129" i="24"/>
  <c r="Q128" i="24"/>
  <c r="O128" i="24"/>
  <c r="Q127" i="24"/>
  <c r="O127" i="24"/>
  <c r="Q126" i="24"/>
  <c r="O126" i="24"/>
  <c r="Q125" i="24"/>
  <c r="O125" i="24"/>
  <c r="Q124" i="24"/>
  <c r="O124" i="24"/>
  <c r="Q123" i="24"/>
  <c r="O123" i="24"/>
  <c r="Q122" i="24"/>
  <c r="O122" i="24"/>
  <c r="Q121" i="24"/>
  <c r="O121" i="24"/>
  <c r="M119" i="24"/>
  <c r="K119" i="24"/>
  <c r="I119" i="24"/>
  <c r="G119" i="24"/>
  <c r="Q118" i="24"/>
  <c r="O118" i="24"/>
  <c r="Q117" i="24"/>
  <c r="O117" i="24"/>
  <c r="Q116" i="24"/>
  <c r="O116" i="24"/>
  <c r="Q115" i="24"/>
  <c r="O115" i="24"/>
  <c r="Q114" i="24"/>
  <c r="O114" i="24"/>
  <c r="M112" i="24"/>
  <c r="K112" i="24"/>
  <c r="I112" i="24"/>
  <c r="G112" i="24"/>
  <c r="Q111" i="24"/>
  <c r="O111" i="24"/>
  <c r="Q110" i="24"/>
  <c r="O110" i="24"/>
  <c r="Q109" i="24"/>
  <c r="O109" i="24"/>
  <c r="Q108" i="24"/>
  <c r="O108" i="24"/>
  <c r="M106" i="24"/>
  <c r="K106" i="24"/>
  <c r="I106" i="24"/>
  <c r="G106" i="24"/>
  <c r="Q105" i="24"/>
  <c r="O105" i="24"/>
  <c r="Q104" i="24"/>
  <c r="O104" i="24"/>
  <c r="Q103" i="24"/>
  <c r="O103" i="24"/>
  <c r="Q102" i="24"/>
  <c r="O102" i="24"/>
  <c r="Q101" i="24"/>
  <c r="O101" i="24"/>
  <c r="Q100" i="24"/>
  <c r="O100" i="24"/>
  <c r="Q99" i="24"/>
  <c r="O99" i="24"/>
  <c r="M97" i="24"/>
  <c r="M156" i="24" s="1"/>
  <c r="K97" i="24"/>
  <c r="I97" i="24"/>
  <c r="G97" i="24"/>
  <c r="Q96" i="24"/>
  <c r="O96" i="24"/>
  <c r="Q95" i="24"/>
  <c r="O95" i="24"/>
  <c r="Q94" i="24"/>
  <c r="O94" i="24"/>
  <c r="Q93" i="24"/>
  <c r="O93" i="24"/>
  <c r="Q92" i="24"/>
  <c r="O92" i="24"/>
  <c r="Q91" i="24"/>
  <c r="O91" i="24"/>
  <c r="Q90" i="24"/>
  <c r="O90" i="24"/>
  <c r="Q89" i="24"/>
  <c r="O89" i="24"/>
  <c r="Q84" i="24"/>
  <c r="O84" i="24"/>
  <c r="Q83" i="24"/>
  <c r="O83" i="24"/>
  <c r="M80" i="24"/>
  <c r="K80" i="24"/>
  <c r="I80" i="24"/>
  <c r="G80" i="24"/>
  <c r="Q79" i="24"/>
  <c r="O79" i="24"/>
  <c r="Q78" i="24"/>
  <c r="O78" i="24"/>
  <c r="Q77" i="24"/>
  <c r="O77" i="24"/>
  <c r="Q76" i="24"/>
  <c r="O76" i="24"/>
  <c r="Q75" i="24"/>
  <c r="O75" i="24"/>
  <c r="Q74" i="24"/>
  <c r="O74" i="24"/>
  <c r="Q73" i="24"/>
  <c r="O73" i="24"/>
  <c r="Q72" i="24"/>
  <c r="O72" i="24"/>
  <c r="Q71" i="24"/>
  <c r="O71" i="24"/>
  <c r="Q70" i="24"/>
  <c r="O70" i="24"/>
  <c r="Q69" i="24"/>
  <c r="O69" i="24"/>
  <c r="Q68" i="24"/>
  <c r="O68" i="24"/>
  <c r="Q67" i="24"/>
  <c r="O67" i="24"/>
  <c r="Q65" i="24"/>
  <c r="O65" i="24"/>
  <c r="Q64" i="24"/>
  <c r="O64" i="24"/>
  <c r="Q63" i="24"/>
  <c r="O63" i="24"/>
  <c r="Q62" i="24"/>
  <c r="O62" i="24"/>
  <c r="Q61" i="24"/>
  <c r="O61" i="24"/>
  <c r="Q60" i="24"/>
  <c r="O60" i="24"/>
  <c r="Q59" i="24"/>
  <c r="O59" i="24"/>
  <c r="Q58" i="24"/>
  <c r="O58" i="24"/>
  <c r="Q56" i="24"/>
  <c r="O56" i="24"/>
  <c r="Q55" i="24"/>
  <c r="O55" i="24"/>
  <c r="Q54" i="24"/>
  <c r="O54" i="24"/>
  <c r="Q53" i="24"/>
  <c r="O53" i="24"/>
  <c r="Q51" i="24"/>
  <c r="O51" i="24"/>
  <c r="Q50" i="24"/>
  <c r="O50" i="24"/>
  <c r="Q48" i="24"/>
  <c r="O48" i="24"/>
  <c r="N48" i="24"/>
  <c r="Q47" i="24"/>
  <c r="O47" i="24"/>
  <c r="Q46" i="24"/>
  <c r="O46" i="24"/>
  <c r="Q44" i="24"/>
  <c r="O44" i="24"/>
  <c r="Q43" i="24"/>
  <c r="O43" i="24"/>
  <c r="M39" i="24"/>
  <c r="K39" i="24"/>
  <c r="I39" i="24"/>
  <c r="G39" i="24"/>
  <c r="Q38" i="24"/>
  <c r="O38" i="24"/>
  <c r="Q37" i="24"/>
  <c r="O37" i="24"/>
  <c r="Q36" i="24"/>
  <c r="O36" i="24"/>
  <c r="Q35" i="24"/>
  <c r="O35" i="24"/>
  <c r="Q34" i="24"/>
  <c r="O34" i="24"/>
  <c r="Q33" i="24"/>
  <c r="O33" i="24"/>
  <c r="Q32" i="24"/>
  <c r="O32" i="24"/>
  <c r="Q31" i="24"/>
  <c r="O31" i="24"/>
  <c r="Q30" i="24"/>
  <c r="O30" i="24"/>
  <c r="Q29" i="24"/>
  <c r="O29" i="24"/>
  <c r="Q27" i="24"/>
  <c r="O27" i="24"/>
  <c r="Q26" i="24"/>
  <c r="O26" i="24"/>
  <c r="M22" i="24"/>
  <c r="K22" i="24"/>
  <c r="I22" i="24"/>
  <c r="G22" i="24"/>
  <c r="Q21" i="24"/>
  <c r="O21" i="24"/>
  <c r="Q20" i="24"/>
  <c r="O20" i="24"/>
  <c r="Q19" i="24"/>
  <c r="O19" i="24"/>
  <c r="Q18" i="24"/>
  <c r="O18" i="24"/>
  <c r="Q17" i="24"/>
  <c r="O17" i="24"/>
  <c r="Q16" i="24"/>
  <c r="O16" i="24"/>
  <c r="Q15" i="24"/>
  <c r="O15" i="24"/>
  <c r="Q14" i="24"/>
  <c r="O14" i="24"/>
  <c r="Q13" i="24"/>
  <c r="O13" i="24"/>
  <c r="D4" i="24"/>
  <c r="S3" i="24"/>
  <c r="S3" i="23"/>
  <c r="M155" i="23"/>
  <c r="K155" i="23"/>
  <c r="I155" i="23"/>
  <c r="G155" i="23"/>
  <c r="Q154" i="23"/>
  <c r="O154" i="23"/>
  <c r="Q153" i="23"/>
  <c r="O153" i="23"/>
  <c r="Q152" i="23"/>
  <c r="O152" i="23"/>
  <c r="M150" i="23"/>
  <c r="K150" i="23"/>
  <c r="I150" i="23"/>
  <c r="G150" i="23"/>
  <c r="Q149" i="23"/>
  <c r="O149" i="23"/>
  <c r="Q148" i="23"/>
  <c r="O148" i="23"/>
  <c r="Q147" i="23"/>
  <c r="O147" i="23"/>
  <c r="Q146" i="23"/>
  <c r="O146" i="23"/>
  <c r="Q145" i="23"/>
  <c r="O145" i="23"/>
  <c r="M143" i="23"/>
  <c r="K143" i="23"/>
  <c r="I143" i="23"/>
  <c r="G143" i="23"/>
  <c r="Q142" i="23"/>
  <c r="O142" i="23"/>
  <c r="Q141" i="23"/>
  <c r="O141" i="23"/>
  <c r="Q140" i="23"/>
  <c r="O140" i="23"/>
  <c r="Q139" i="23"/>
  <c r="O139" i="23"/>
  <c r="O143" i="23" s="1"/>
  <c r="M137" i="23"/>
  <c r="K137" i="23"/>
  <c r="I137" i="23"/>
  <c r="G137" i="23"/>
  <c r="Q136" i="23"/>
  <c r="O136" i="23"/>
  <c r="Q135" i="23"/>
  <c r="O135" i="23"/>
  <c r="Q134" i="23"/>
  <c r="O134" i="23"/>
  <c r="Q133" i="23"/>
  <c r="O133" i="23"/>
  <c r="Q132" i="23"/>
  <c r="O132" i="23"/>
  <c r="M130" i="23"/>
  <c r="K130" i="23"/>
  <c r="I130" i="23"/>
  <c r="G130" i="23"/>
  <c r="Q129" i="23"/>
  <c r="O129" i="23"/>
  <c r="Q128" i="23"/>
  <c r="O128" i="23"/>
  <c r="Q127" i="23"/>
  <c r="O127" i="23"/>
  <c r="Q126" i="23"/>
  <c r="O126" i="23"/>
  <c r="Q125" i="23"/>
  <c r="O125" i="23"/>
  <c r="Q124" i="23"/>
  <c r="O124" i="23"/>
  <c r="Q123" i="23"/>
  <c r="O123" i="23"/>
  <c r="Q122" i="23"/>
  <c r="O122" i="23"/>
  <c r="Q121" i="23"/>
  <c r="O121" i="23"/>
  <c r="M119" i="23"/>
  <c r="K119" i="23"/>
  <c r="I119" i="23"/>
  <c r="G119" i="23"/>
  <c r="Q118" i="23"/>
  <c r="O118" i="23"/>
  <c r="Q117" i="23"/>
  <c r="O117" i="23"/>
  <c r="Q116" i="23"/>
  <c r="O116" i="23"/>
  <c r="Q115" i="23"/>
  <c r="O115" i="23"/>
  <c r="Q114" i="23"/>
  <c r="O114" i="23"/>
  <c r="M112" i="23"/>
  <c r="K112" i="23"/>
  <c r="I112" i="23"/>
  <c r="G112" i="23"/>
  <c r="Q111" i="23"/>
  <c r="O111" i="23"/>
  <c r="Q110" i="23"/>
  <c r="O110" i="23"/>
  <c r="Q109" i="23"/>
  <c r="O109" i="23"/>
  <c r="Q108" i="23"/>
  <c r="O108" i="23"/>
  <c r="M106" i="23"/>
  <c r="K106" i="23"/>
  <c r="I106" i="23"/>
  <c r="G106" i="23"/>
  <c r="Q105" i="23"/>
  <c r="O105" i="23"/>
  <c r="Q104" i="23"/>
  <c r="O104" i="23"/>
  <c r="Q103" i="23"/>
  <c r="O103" i="23"/>
  <c r="Q102" i="23"/>
  <c r="O102" i="23"/>
  <c r="Q101" i="23"/>
  <c r="O101" i="23"/>
  <c r="Q100" i="23"/>
  <c r="O100" i="23"/>
  <c r="Q99" i="23"/>
  <c r="O99" i="23"/>
  <c r="M97" i="23"/>
  <c r="K97" i="23"/>
  <c r="I97" i="23"/>
  <c r="G97" i="23"/>
  <c r="Q96" i="23"/>
  <c r="O96" i="23"/>
  <c r="Q95" i="23"/>
  <c r="O95" i="23"/>
  <c r="Q94" i="23"/>
  <c r="O94" i="23"/>
  <c r="Q93" i="23"/>
  <c r="O93" i="23"/>
  <c r="Q92" i="23"/>
  <c r="O92" i="23"/>
  <c r="Q91" i="23"/>
  <c r="O91" i="23"/>
  <c r="Q90" i="23"/>
  <c r="O90" i="23"/>
  <c r="Q89" i="23"/>
  <c r="O89" i="23"/>
  <c r="Q84" i="23"/>
  <c r="O84" i="23"/>
  <c r="Q83" i="23"/>
  <c r="O83" i="23"/>
  <c r="M80" i="23"/>
  <c r="K80" i="23"/>
  <c r="I80" i="23"/>
  <c r="G80" i="23"/>
  <c r="Q79" i="23"/>
  <c r="O79" i="23"/>
  <c r="Q78" i="23"/>
  <c r="O78" i="23"/>
  <c r="Q77" i="23"/>
  <c r="O77" i="23"/>
  <c r="Q76" i="23"/>
  <c r="O76" i="23"/>
  <c r="Q75" i="23"/>
  <c r="O75" i="23"/>
  <c r="Q74" i="23"/>
  <c r="O74" i="23"/>
  <c r="Q73" i="23"/>
  <c r="O73" i="23"/>
  <c r="Q72" i="23"/>
  <c r="O72" i="23"/>
  <c r="Q71" i="23"/>
  <c r="O71" i="23"/>
  <c r="Q70" i="23"/>
  <c r="O70" i="23"/>
  <c r="Q69" i="23"/>
  <c r="O69" i="23"/>
  <c r="Q68" i="23"/>
  <c r="O68" i="23"/>
  <c r="Q67" i="23"/>
  <c r="O67" i="23"/>
  <c r="Q65" i="23"/>
  <c r="O65" i="23"/>
  <c r="Q64" i="23"/>
  <c r="O64" i="23"/>
  <c r="Q63" i="23"/>
  <c r="O63" i="23"/>
  <c r="Q62" i="23"/>
  <c r="O62" i="23"/>
  <c r="Q61" i="23"/>
  <c r="O61" i="23"/>
  <c r="Q60" i="23"/>
  <c r="O60" i="23"/>
  <c r="Q59" i="23"/>
  <c r="O59" i="23"/>
  <c r="Q58" i="23"/>
  <c r="O58" i="23"/>
  <c r="Q56" i="23"/>
  <c r="O56" i="23"/>
  <c r="Q55" i="23"/>
  <c r="O55" i="23"/>
  <c r="Q54" i="23"/>
  <c r="O54" i="23"/>
  <c r="Q53" i="23"/>
  <c r="O53" i="23"/>
  <c r="Q51" i="23"/>
  <c r="O51" i="23"/>
  <c r="Q50" i="23"/>
  <c r="O50" i="23"/>
  <c r="Q48" i="23"/>
  <c r="O48" i="23"/>
  <c r="N48" i="23"/>
  <c r="Q47" i="23"/>
  <c r="O47" i="23"/>
  <c r="Q46" i="23"/>
  <c r="O46" i="23"/>
  <c r="Q44" i="23"/>
  <c r="O44" i="23"/>
  <c r="Q43" i="23"/>
  <c r="O43" i="23"/>
  <c r="M39" i="23"/>
  <c r="K39" i="23"/>
  <c r="I39" i="23"/>
  <c r="G39" i="23"/>
  <c r="Q38" i="23"/>
  <c r="O38" i="23"/>
  <c r="Q37" i="23"/>
  <c r="O37" i="23"/>
  <c r="Q36" i="23"/>
  <c r="O36" i="23"/>
  <c r="Q35" i="23"/>
  <c r="O35" i="23"/>
  <c r="Q34" i="23"/>
  <c r="O34" i="23"/>
  <c r="Q33" i="23"/>
  <c r="O33" i="23"/>
  <c r="Q32" i="23"/>
  <c r="O32" i="23"/>
  <c r="Q31" i="23"/>
  <c r="O31" i="23"/>
  <c r="Q30" i="23"/>
  <c r="O30" i="23"/>
  <c r="Q29" i="23"/>
  <c r="O29" i="23"/>
  <c r="Q27" i="23"/>
  <c r="O27" i="23"/>
  <c r="Q26" i="23"/>
  <c r="O26" i="23"/>
  <c r="M22" i="23"/>
  <c r="M85" i="23" s="1"/>
  <c r="K22" i="23"/>
  <c r="K85" i="23" s="1"/>
  <c r="I22" i="23"/>
  <c r="G22" i="23"/>
  <c r="Q21" i="23"/>
  <c r="O21" i="23"/>
  <c r="Q20" i="23"/>
  <c r="O20" i="23"/>
  <c r="Q19" i="23"/>
  <c r="O19" i="23"/>
  <c r="Q18" i="23"/>
  <c r="O18" i="23"/>
  <c r="Q17" i="23"/>
  <c r="O17" i="23"/>
  <c r="Q16" i="23"/>
  <c r="O16" i="23"/>
  <c r="Q15" i="23"/>
  <c r="O15" i="23"/>
  <c r="Q14" i="23"/>
  <c r="O14" i="23"/>
  <c r="Q13" i="23"/>
  <c r="O13" i="23"/>
  <c r="D4" i="23"/>
  <c r="Q39" i="23" l="1"/>
  <c r="Q106" i="23"/>
  <c r="O112" i="24"/>
  <c r="Q119" i="24"/>
  <c r="Q137" i="24"/>
  <c r="G85" i="24"/>
  <c r="M156" i="23"/>
  <c r="M158" i="23" s="1"/>
  <c r="A71" i="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Q150" i="24"/>
  <c r="Q119" i="23"/>
  <c r="Q106" i="24"/>
  <c r="P48" i="24"/>
  <c r="S48" i="24" s="1"/>
  <c r="O143" i="24"/>
  <c r="Q150" i="23"/>
  <c r="O112" i="23"/>
  <c r="O130" i="23"/>
  <c r="O155" i="23"/>
  <c r="O130" i="24"/>
  <c r="O155" i="24"/>
  <c r="G85" i="23"/>
  <c r="P48" i="23"/>
  <c r="S48" i="23" s="1"/>
  <c r="Q137" i="23"/>
  <c r="K85" i="24"/>
  <c r="M85" i="24"/>
  <c r="M158" i="24" s="1"/>
  <c r="O97" i="23"/>
  <c r="O22" i="24"/>
  <c r="O39" i="24"/>
  <c r="O22" i="23"/>
  <c r="I85" i="23"/>
  <c r="I156" i="24"/>
  <c r="Q39" i="24"/>
  <c r="Q97" i="24"/>
  <c r="Q22" i="24"/>
  <c r="Q80" i="24"/>
  <c r="G156" i="24"/>
  <c r="Q143" i="24"/>
  <c r="O97" i="24"/>
  <c r="O119" i="24"/>
  <c r="Q155" i="24"/>
  <c r="I85" i="24"/>
  <c r="O80" i="24"/>
  <c r="K156" i="24"/>
  <c r="Q112" i="24"/>
  <c r="Q130" i="24"/>
  <c r="O137" i="24"/>
  <c r="O106" i="24"/>
  <c r="O150" i="24"/>
  <c r="O39" i="23"/>
  <c r="Q80" i="23"/>
  <c r="Q112" i="23"/>
  <c r="O80" i="23"/>
  <c r="G156" i="23"/>
  <c r="K156" i="23"/>
  <c r="K158" i="23" s="1"/>
  <c r="O106" i="23"/>
  <c r="Q143" i="23"/>
  <c r="Q155" i="23"/>
  <c r="Q22" i="23"/>
  <c r="I156" i="23"/>
  <c r="Q97" i="23"/>
  <c r="O119" i="23"/>
  <c r="O150" i="23"/>
  <c r="Q130" i="23"/>
  <c r="O137" i="23"/>
  <c r="G158" i="24" l="1"/>
  <c r="I158" i="23"/>
  <c r="K158" i="24"/>
  <c r="I158" i="24"/>
  <c r="G158" i="23"/>
  <c r="O85" i="23"/>
  <c r="O156" i="23"/>
  <c r="O85" i="24"/>
  <c r="O156" i="24"/>
  <c r="Q85" i="24"/>
  <c r="Q156" i="24"/>
  <c r="Q85" i="23"/>
  <c r="Q156" i="23"/>
  <c r="O158" i="24" l="1"/>
  <c r="O158" i="23"/>
  <c r="Q158" i="24"/>
  <c r="Q158" i="23"/>
  <c r="L14" i="22" l="1"/>
  <c r="J14" i="23" s="1"/>
  <c r="L21" i="22"/>
  <c r="L20" i="22"/>
  <c r="L19" i="22"/>
  <c r="L18" i="22"/>
  <c r="L16" i="22"/>
  <c r="L15" i="22"/>
  <c r="L27" i="22"/>
  <c r="L38" i="22"/>
  <c r="L37" i="22"/>
  <c r="L36" i="22"/>
  <c r="L35" i="22"/>
  <c r="L34" i="22"/>
  <c r="L33" i="22"/>
  <c r="L32" i="22"/>
  <c r="L31" i="22"/>
  <c r="L29" i="22"/>
  <c r="L44" i="22"/>
  <c r="L46" i="22"/>
  <c r="L51" i="22"/>
  <c r="J51" i="23" s="1"/>
  <c r="L50" i="22"/>
  <c r="J50" i="23" s="1"/>
  <c r="L56" i="22"/>
  <c r="J56" i="23" s="1"/>
  <c r="L55" i="22"/>
  <c r="J55" i="23" s="1"/>
  <c r="L54" i="22"/>
  <c r="J54" i="23" s="1"/>
  <c r="L53" i="22"/>
  <c r="J53" i="23" s="1"/>
  <c r="L79" i="22"/>
  <c r="L78" i="22"/>
  <c r="L77" i="22"/>
  <c r="L76" i="22"/>
  <c r="L75" i="22"/>
  <c r="J75" i="23" s="1"/>
  <c r="L74" i="22"/>
  <c r="J74" i="23" s="1"/>
  <c r="L73" i="22"/>
  <c r="J73" i="23" s="1"/>
  <c r="L72" i="22"/>
  <c r="J72" i="23" s="1"/>
  <c r="L71" i="22"/>
  <c r="J71" i="23" s="1"/>
  <c r="L70" i="22"/>
  <c r="J70" i="23" s="1"/>
  <c r="L69" i="22"/>
  <c r="J69" i="23" s="1"/>
  <c r="L68" i="22"/>
  <c r="J68" i="23" s="1"/>
  <c r="L67" i="22"/>
  <c r="J67" i="23" s="1"/>
  <c r="L65" i="22"/>
  <c r="J65" i="23" s="1"/>
  <c r="L64" i="22"/>
  <c r="J64" i="23" s="1"/>
  <c r="L63" i="22"/>
  <c r="J63" i="23" s="1"/>
  <c r="L62" i="22"/>
  <c r="J62" i="23" s="1"/>
  <c r="L61" i="22"/>
  <c r="J61" i="23" s="1"/>
  <c r="L60" i="22"/>
  <c r="J60" i="23" s="1"/>
  <c r="L59" i="22"/>
  <c r="J59" i="23" s="1"/>
  <c r="L58" i="22"/>
  <c r="J58" i="23" s="1"/>
  <c r="L84" i="22"/>
  <c r="L83" i="22"/>
  <c r="L96" i="22"/>
  <c r="L95" i="22"/>
  <c r="L94" i="22"/>
  <c r="L93" i="22"/>
  <c r="L92" i="22"/>
  <c r="L91" i="22"/>
  <c r="L90" i="22"/>
  <c r="L89" i="22"/>
  <c r="J89" i="23" s="1"/>
  <c r="L105" i="22"/>
  <c r="L104" i="22"/>
  <c r="L103" i="22"/>
  <c r="L102" i="22"/>
  <c r="L101" i="22"/>
  <c r="L100" i="22"/>
  <c r="L99" i="22"/>
  <c r="J99" i="23" s="1"/>
  <c r="L111" i="22"/>
  <c r="L110" i="22"/>
  <c r="L109" i="22"/>
  <c r="L108" i="22"/>
  <c r="J108" i="23" s="1"/>
  <c r="L118" i="22"/>
  <c r="L117" i="22"/>
  <c r="L116" i="22"/>
  <c r="L115" i="22"/>
  <c r="L114" i="22"/>
  <c r="J114" i="23" s="1"/>
  <c r="L129" i="22"/>
  <c r="L128" i="22"/>
  <c r="L127" i="22"/>
  <c r="L126" i="22"/>
  <c r="L125" i="22"/>
  <c r="L124" i="22"/>
  <c r="L123" i="22"/>
  <c r="L122" i="22"/>
  <c r="L121" i="22"/>
  <c r="J121" i="23" s="1"/>
  <c r="L136" i="22"/>
  <c r="L135" i="22"/>
  <c r="L134" i="22"/>
  <c r="L133" i="22"/>
  <c r="L132" i="22"/>
  <c r="J132" i="23" s="1"/>
  <c r="L142" i="22"/>
  <c r="L141" i="22"/>
  <c r="L140" i="22"/>
  <c r="L139" i="22"/>
  <c r="J139" i="23" s="1"/>
  <c r="L149" i="22"/>
  <c r="L148" i="22"/>
  <c r="L147" i="22"/>
  <c r="L146" i="22"/>
  <c r="L145" i="22"/>
  <c r="J145" i="23" s="1"/>
  <c r="L154" i="22"/>
  <c r="L153" i="22"/>
  <c r="L152" i="22"/>
  <c r="J152" i="23" s="1"/>
  <c r="J148" i="23" l="1"/>
  <c r="L148" i="23" s="1"/>
  <c r="J148" i="24" s="1"/>
  <c r="L148" i="24" s="1"/>
  <c r="J141" i="23"/>
  <c r="L141" i="23" s="1"/>
  <c r="J141" i="24" s="1"/>
  <c r="L141" i="24" s="1"/>
  <c r="J122" i="23"/>
  <c r="L122" i="23" s="1"/>
  <c r="J122" i="24" s="1"/>
  <c r="L122" i="24" s="1"/>
  <c r="J126" i="23"/>
  <c r="N126" i="23" s="1"/>
  <c r="P126" i="23" s="1"/>
  <c r="S126" i="23" s="1"/>
  <c r="J118" i="23"/>
  <c r="L118" i="23" s="1"/>
  <c r="J118" i="24" s="1"/>
  <c r="L118" i="24" s="1"/>
  <c r="J83" i="23"/>
  <c r="N83" i="23" s="1"/>
  <c r="P83" i="23" s="1"/>
  <c r="S83" i="23" s="1"/>
  <c r="J27" i="23"/>
  <c r="L27" i="23" s="1"/>
  <c r="J27" i="24" s="1"/>
  <c r="L27" i="24" s="1"/>
  <c r="J142" i="23"/>
  <c r="L142" i="23" s="1"/>
  <c r="J142" i="24" s="1"/>
  <c r="L142" i="24" s="1"/>
  <c r="J123" i="23"/>
  <c r="L123" i="23" s="1"/>
  <c r="J123" i="24" s="1"/>
  <c r="L123" i="24" s="1"/>
  <c r="J115" i="23"/>
  <c r="N115" i="23" s="1"/>
  <c r="P115" i="23" s="1"/>
  <c r="S115" i="23" s="1"/>
  <c r="J103" i="23"/>
  <c r="L103" i="23" s="1"/>
  <c r="J103" i="24" s="1"/>
  <c r="L103" i="24" s="1"/>
  <c r="J84" i="23"/>
  <c r="L84" i="23" s="1"/>
  <c r="J84" i="24" s="1"/>
  <c r="L84" i="24" s="1"/>
  <c r="J78" i="23"/>
  <c r="L78" i="23" s="1"/>
  <c r="J78" i="24" s="1"/>
  <c r="L78" i="24" s="1"/>
  <c r="J46" i="23"/>
  <c r="N46" i="23" s="1"/>
  <c r="P46" i="23" s="1"/>
  <c r="S46" i="23" s="1"/>
  <c r="J36" i="23"/>
  <c r="L36" i="23" s="1"/>
  <c r="J36" i="24" s="1"/>
  <c r="L36" i="24" s="1"/>
  <c r="J15" i="23"/>
  <c r="L15" i="23" s="1"/>
  <c r="J15" i="24" s="1"/>
  <c r="L15" i="24" s="1"/>
  <c r="J146" i="23"/>
  <c r="L146" i="23" s="1"/>
  <c r="J146" i="24" s="1"/>
  <c r="L146" i="24" s="1"/>
  <c r="J136" i="23"/>
  <c r="N136" i="23" s="1"/>
  <c r="P136" i="23" s="1"/>
  <c r="S136" i="23" s="1"/>
  <c r="J124" i="23"/>
  <c r="L124" i="23" s="1"/>
  <c r="J124" i="24" s="1"/>
  <c r="L124" i="24" s="1"/>
  <c r="J128" i="23"/>
  <c r="N128" i="23" s="1"/>
  <c r="P128" i="23" s="1"/>
  <c r="S128" i="23" s="1"/>
  <c r="J116" i="23"/>
  <c r="L116" i="23" s="1"/>
  <c r="J116" i="24" s="1"/>
  <c r="L116" i="24" s="1"/>
  <c r="J109" i="23"/>
  <c r="N109" i="23" s="1"/>
  <c r="P109" i="23" s="1"/>
  <c r="S109" i="23" s="1"/>
  <c r="J100" i="23"/>
  <c r="L100" i="23" s="1"/>
  <c r="J100" i="24" s="1"/>
  <c r="L100" i="24" s="1"/>
  <c r="J104" i="23"/>
  <c r="L104" i="23" s="1"/>
  <c r="J104" i="24" s="1"/>
  <c r="L104" i="24" s="1"/>
  <c r="J91" i="23"/>
  <c r="L91" i="23" s="1"/>
  <c r="J91" i="24" s="1"/>
  <c r="L91" i="24" s="1"/>
  <c r="J95" i="23"/>
  <c r="N95" i="23" s="1"/>
  <c r="P95" i="23" s="1"/>
  <c r="S95" i="23" s="1"/>
  <c r="J79" i="23"/>
  <c r="L79" i="23" s="1"/>
  <c r="J79" i="24" s="1"/>
  <c r="L79" i="24" s="1"/>
  <c r="J44" i="23"/>
  <c r="J33" i="23"/>
  <c r="L33" i="23" s="1"/>
  <c r="J33" i="24" s="1"/>
  <c r="L33" i="24" s="1"/>
  <c r="J37" i="23"/>
  <c r="L37" i="23" s="1"/>
  <c r="J37" i="24" s="1"/>
  <c r="L37" i="24" s="1"/>
  <c r="J16" i="23"/>
  <c r="L16" i="23" s="1"/>
  <c r="J16" i="24" s="1"/>
  <c r="L16" i="24" s="1"/>
  <c r="J21" i="23"/>
  <c r="N21" i="23" s="1"/>
  <c r="P21" i="23" s="1"/>
  <c r="S21" i="23" s="1"/>
  <c r="J154" i="23"/>
  <c r="L154" i="23" s="1"/>
  <c r="J154" i="24" s="1"/>
  <c r="L154" i="24" s="1"/>
  <c r="J134" i="23"/>
  <c r="L134" i="23" s="1"/>
  <c r="J134" i="24" s="1"/>
  <c r="L134" i="24" s="1"/>
  <c r="J111" i="23"/>
  <c r="L111" i="23" s="1"/>
  <c r="J111" i="24" s="1"/>
  <c r="L111" i="24" s="1"/>
  <c r="J102" i="23"/>
  <c r="J93" i="23"/>
  <c r="L93" i="23" s="1"/>
  <c r="J93" i="24" s="1"/>
  <c r="L93" i="24" s="1"/>
  <c r="J77" i="23"/>
  <c r="L77" i="23" s="1"/>
  <c r="J77" i="24" s="1"/>
  <c r="L77" i="24" s="1"/>
  <c r="J31" i="23"/>
  <c r="L31" i="23" s="1"/>
  <c r="J31" i="24" s="1"/>
  <c r="L31" i="24" s="1"/>
  <c r="J35" i="23"/>
  <c r="N35" i="23" s="1"/>
  <c r="P35" i="23" s="1"/>
  <c r="S35" i="23" s="1"/>
  <c r="J19" i="23"/>
  <c r="L19" i="23" s="1"/>
  <c r="J19" i="24" s="1"/>
  <c r="L19" i="24" s="1"/>
  <c r="J149" i="23"/>
  <c r="N149" i="23" s="1"/>
  <c r="P149" i="23" s="1"/>
  <c r="S149" i="23" s="1"/>
  <c r="J135" i="23"/>
  <c r="L135" i="23" s="1"/>
  <c r="J135" i="24" s="1"/>
  <c r="L135" i="24" s="1"/>
  <c r="J127" i="23"/>
  <c r="L127" i="23" s="1"/>
  <c r="J127" i="24" s="1"/>
  <c r="L127" i="24" s="1"/>
  <c r="J90" i="23"/>
  <c r="L90" i="23" s="1"/>
  <c r="J90" i="24" s="1"/>
  <c r="L90" i="24" s="1"/>
  <c r="J94" i="23"/>
  <c r="L94" i="23" s="1"/>
  <c r="J94" i="24" s="1"/>
  <c r="L94" i="24" s="1"/>
  <c r="J32" i="23"/>
  <c r="L32" i="23" s="1"/>
  <c r="J32" i="24" s="1"/>
  <c r="L32" i="24" s="1"/>
  <c r="J20" i="23"/>
  <c r="L20" i="23" s="1"/>
  <c r="J20" i="24" s="1"/>
  <c r="L20" i="24" s="1"/>
  <c r="J153" i="23"/>
  <c r="L153" i="23" s="1"/>
  <c r="J153" i="24" s="1"/>
  <c r="L153" i="24" s="1"/>
  <c r="J147" i="23"/>
  <c r="N147" i="23" s="1"/>
  <c r="P147" i="23" s="1"/>
  <c r="S147" i="23" s="1"/>
  <c r="J140" i="23"/>
  <c r="L140" i="23" s="1"/>
  <c r="J140" i="24" s="1"/>
  <c r="L140" i="24" s="1"/>
  <c r="J133" i="23"/>
  <c r="J125" i="23"/>
  <c r="L125" i="23" s="1"/>
  <c r="J125" i="24" s="1"/>
  <c r="L125" i="24" s="1"/>
  <c r="J129" i="23"/>
  <c r="L129" i="23" s="1"/>
  <c r="J129" i="24" s="1"/>
  <c r="L129" i="24" s="1"/>
  <c r="J117" i="23"/>
  <c r="L117" i="23" s="1"/>
  <c r="J117" i="24" s="1"/>
  <c r="L117" i="24" s="1"/>
  <c r="J110" i="23"/>
  <c r="N110" i="23" s="1"/>
  <c r="P110" i="23" s="1"/>
  <c r="S110" i="23" s="1"/>
  <c r="J101" i="23"/>
  <c r="L101" i="23" s="1"/>
  <c r="J101" i="24" s="1"/>
  <c r="L101" i="24" s="1"/>
  <c r="J105" i="23"/>
  <c r="N105" i="23" s="1"/>
  <c r="P105" i="23" s="1"/>
  <c r="S105" i="23" s="1"/>
  <c r="J92" i="23"/>
  <c r="L92" i="23" s="1"/>
  <c r="J92" i="24" s="1"/>
  <c r="L92" i="24" s="1"/>
  <c r="J96" i="23"/>
  <c r="L96" i="23" s="1"/>
  <c r="J96" i="24" s="1"/>
  <c r="L96" i="24" s="1"/>
  <c r="J76" i="23"/>
  <c r="L76" i="23" s="1"/>
  <c r="J76" i="24" s="1"/>
  <c r="L76" i="24" s="1"/>
  <c r="J29" i="23"/>
  <c r="N29" i="23" s="1"/>
  <c r="P29" i="23" s="1"/>
  <c r="S29" i="23" s="1"/>
  <c r="J34" i="23"/>
  <c r="L34" i="23" s="1"/>
  <c r="J34" i="24" s="1"/>
  <c r="L34" i="24" s="1"/>
  <c r="J38" i="23"/>
  <c r="N38" i="23" s="1"/>
  <c r="P38" i="23" s="1"/>
  <c r="S38" i="23" s="1"/>
  <c r="J18" i="23"/>
  <c r="L18" i="23" s="1"/>
  <c r="J18" i="24" s="1"/>
  <c r="L18" i="24" s="1"/>
  <c r="L152" i="23"/>
  <c r="J152" i="24" s="1"/>
  <c r="L145" i="23"/>
  <c r="J145" i="24" s="1"/>
  <c r="L139" i="23"/>
  <c r="J139" i="24" s="1"/>
  <c r="L132" i="23"/>
  <c r="J132" i="24" s="1"/>
  <c r="L121" i="23"/>
  <c r="J121" i="24" s="1"/>
  <c r="L114" i="23"/>
  <c r="J114" i="24" s="1"/>
  <c r="L108" i="23"/>
  <c r="J108" i="24" s="1"/>
  <c r="L99" i="23"/>
  <c r="J99" i="24" s="1"/>
  <c r="L89" i="23"/>
  <c r="J89" i="24" s="1"/>
  <c r="N61" i="23"/>
  <c r="P61" i="23" s="1"/>
  <c r="S61" i="23" s="1"/>
  <c r="L61" i="23"/>
  <c r="J61" i="24" s="1"/>
  <c r="N58" i="23"/>
  <c r="P58" i="23" s="1"/>
  <c r="S58" i="23" s="1"/>
  <c r="L58" i="23"/>
  <c r="J58" i="24" s="1"/>
  <c r="N59" i="23"/>
  <c r="P59" i="23" s="1"/>
  <c r="S59" i="23" s="1"/>
  <c r="L59" i="23"/>
  <c r="J59" i="24" s="1"/>
  <c r="N65" i="23"/>
  <c r="P65" i="23" s="1"/>
  <c r="S65" i="23" s="1"/>
  <c r="L65" i="23"/>
  <c r="J65" i="24" s="1"/>
  <c r="N70" i="23"/>
  <c r="P70" i="23" s="1"/>
  <c r="S70" i="23" s="1"/>
  <c r="L70" i="23"/>
  <c r="J70" i="24" s="1"/>
  <c r="N74" i="23"/>
  <c r="P74" i="23" s="1"/>
  <c r="S74" i="23" s="1"/>
  <c r="L74" i="23"/>
  <c r="J74" i="24" s="1"/>
  <c r="L62" i="23"/>
  <c r="J62" i="24" s="1"/>
  <c r="N62" i="23"/>
  <c r="P62" i="23" s="1"/>
  <c r="S62" i="23" s="1"/>
  <c r="L67" i="23"/>
  <c r="J67" i="24" s="1"/>
  <c r="N67" i="23"/>
  <c r="P67" i="23" s="1"/>
  <c r="S67" i="23" s="1"/>
  <c r="N71" i="23"/>
  <c r="P71" i="23" s="1"/>
  <c r="S71" i="23" s="1"/>
  <c r="L71" i="23"/>
  <c r="J71" i="24" s="1"/>
  <c r="N75" i="23"/>
  <c r="P75" i="23" s="1"/>
  <c r="S75" i="23" s="1"/>
  <c r="L75" i="23"/>
  <c r="J75" i="24" s="1"/>
  <c r="N63" i="23"/>
  <c r="P63" i="23" s="1"/>
  <c r="S63" i="23" s="1"/>
  <c r="L63" i="23"/>
  <c r="J63" i="24" s="1"/>
  <c r="N68" i="23"/>
  <c r="P68" i="23" s="1"/>
  <c r="S68" i="23" s="1"/>
  <c r="L68" i="23"/>
  <c r="J68" i="24" s="1"/>
  <c r="N72" i="23"/>
  <c r="P72" i="23" s="1"/>
  <c r="S72" i="23" s="1"/>
  <c r="L72" i="23"/>
  <c r="J72" i="24" s="1"/>
  <c r="L60" i="23"/>
  <c r="J60" i="24" s="1"/>
  <c r="N60" i="23"/>
  <c r="P60" i="23" s="1"/>
  <c r="S60" i="23" s="1"/>
  <c r="L64" i="23"/>
  <c r="J64" i="24" s="1"/>
  <c r="N64" i="23"/>
  <c r="P64" i="23" s="1"/>
  <c r="S64" i="23" s="1"/>
  <c r="N69" i="23"/>
  <c r="P69" i="23" s="1"/>
  <c r="S69" i="23" s="1"/>
  <c r="L69" i="23"/>
  <c r="J69" i="24" s="1"/>
  <c r="N73" i="23"/>
  <c r="P73" i="23" s="1"/>
  <c r="S73" i="23" s="1"/>
  <c r="L73" i="23"/>
  <c r="J73" i="24" s="1"/>
  <c r="N56" i="23"/>
  <c r="P56" i="23" s="1"/>
  <c r="S56" i="23" s="1"/>
  <c r="L56" i="23"/>
  <c r="J56" i="24" s="1"/>
  <c r="L55" i="23"/>
  <c r="J55" i="24" s="1"/>
  <c r="N55" i="23"/>
  <c r="P55" i="23" s="1"/>
  <c r="S55" i="23" s="1"/>
  <c r="N53" i="23"/>
  <c r="P53" i="23" s="1"/>
  <c r="S53" i="23" s="1"/>
  <c r="L53" i="23"/>
  <c r="J53" i="24" s="1"/>
  <c r="L54" i="23"/>
  <c r="J54" i="24" s="1"/>
  <c r="N54" i="23"/>
  <c r="P54" i="23" s="1"/>
  <c r="S54" i="23" s="1"/>
  <c r="L50" i="23"/>
  <c r="J50" i="24" s="1"/>
  <c r="N50" i="23"/>
  <c r="P50" i="23" s="1"/>
  <c r="S50" i="23" s="1"/>
  <c r="L51" i="23"/>
  <c r="J51" i="24" s="1"/>
  <c r="N51" i="23"/>
  <c r="P51" i="23" s="1"/>
  <c r="S51" i="23" s="1"/>
  <c r="N47" i="23"/>
  <c r="P47" i="23" s="1"/>
  <c r="S47" i="23" s="1"/>
  <c r="L14" i="23"/>
  <c r="J14" i="24" s="1"/>
  <c r="N14" i="23"/>
  <c r="P14" i="23" s="1"/>
  <c r="S14" i="23" s="1"/>
  <c r="F155" i="23"/>
  <c r="N152" i="23"/>
  <c r="N153" i="23"/>
  <c r="P153" i="23" s="1"/>
  <c r="S153" i="23" s="1"/>
  <c r="N145" i="23"/>
  <c r="F150" i="23"/>
  <c r="F143" i="23"/>
  <c r="N139" i="23"/>
  <c r="F137" i="23"/>
  <c r="N132" i="23"/>
  <c r="N121" i="23"/>
  <c r="F130" i="23"/>
  <c r="N125" i="23"/>
  <c r="P125" i="23" s="1"/>
  <c r="S125" i="23" s="1"/>
  <c r="F119" i="23"/>
  <c r="N114" i="23"/>
  <c r="N118" i="23"/>
  <c r="P118" i="23" s="1"/>
  <c r="S118" i="23" s="1"/>
  <c r="N111" i="23"/>
  <c r="P111" i="23" s="1"/>
  <c r="S111" i="23" s="1"/>
  <c r="N108" i="23"/>
  <c r="F112" i="23"/>
  <c r="F106" i="23"/>
  <c r="N99" i="23"/>
  <c r="N91" i="23"/>
  <c r="P91" i="23" s="1"/>
  <c r="S91" i="23" s="1"/>
  <c r="F97" i="23"/>
  <c r="N89" i="23"/>
  <c r="N93" i="23"/>
  <c r="P93" i="23" s="1"/>
  <c r="S93" i="23" s="1"/>
  <c r="F80" i="23"/>
  <c r="N43" i="23"/>
  <c r="N30" i="23"/>
  <c r="P30" i="23" s="1"/>
  <c r="S30" i="23" s="1"/>
  <c r="F39" i="23"/>
  <c r="N26" i="23"/>
  <c r="N17" i="23"/>
  <c r="P17" i="23" s="1"/>
  <c r="S17" i="23" s="1"/>
  <c r="N18" i="23"/>
  <c r="P18" i="23" s="1"/>
  <c r="S18" i="23" s="1"/>
  <c r="N19" i="23"/>
  <c r="P19" i="23" s="1"/>
  <c r="S19" i="23" s="1"/>
  <c r="G155" i="22"/>
  <c r="H155" i="22"/>
  <c r="I155" i="22"/>
  <c r="J155" i="22"/>
  <c r="K155" i="22"/>
  <c r="L155" i="22"/>
  <c r="M155" i="22"/>
  <c r="G150" i="22"/>
  <c r="H150" i="22"/>
  <c r="I150" i="22"/>
  <c r="J150" i="22"/>
  <c r="K150" i="22"/>
  <c r="L150" i="22"/>
  <c r="M150" i="22"/>
  <c r="G143" i="22"/>
  <c r="H143" i="22"/>
  <c r="I143" i="22"/>
  <c r="J143" i="22"/>
  <c r="K143" i="22"/>
  <c r="L143" i="22"/>
  <c r="M143" i="22"/>
  <c r="G137" i="22"/>
  <c r="H137" i="22"/>
  <c r="I137" i="22"/>
  <c r="J137" i="22"/>
  <c r="K137" i="22"/>
  <c r="L137" i="22"/>
  <c r="M137" i="22"/>
  <c r="G130" i="22"/>
  <c r="H130" i="22"/>
  <c r="I130" i="22"/>
  <c r="J130" i="22"/>
  <c r="K130" i="22"/>
  <c r="L130" i="22"/>
  <c r="M130" i="22"/>
  <c r="G119" i="22"/>
  <c r="H119" i="22"/>
  <c r="I119" i="22"/>
  <c r="J119" i="22"/>
  <c r="K119" i="22"/>
  <c r="L119" i="22"/>
  <c r="M119" i="22"/>
  <c r="G112" i="22"/>
  <c r="H112" i="22"/>
  <c r="I112" i="22"/>
  <c r="J112" i="22"/>
  <c r="K112" i="22"/>
  <c r="L112" i="22"/>
  <c r="M112" i="22"/>
  <c r="G106" i="22"/>
  <c r="H106" i="22"/>
  <c r="I106" i="22"/>
  <c r="J106" i="22"/>
  <c r="K106" i="22"/>
  <c r="L106" i="22"/>
  <c r="M106" i="22"/>
  <c r="G97" i="22"/>
  <c r="H97" i="22"/>
  <c r="I97" i="22"/>
  <c r="J97" i="22"/>
  <c r="K97" i="22"/>
  <c r="L97" i="22"/>
  <c r="M97" i="22"/>
  <c r="Q154" i="22"/>
  <c r="O154" i="22"/>
  <c r="N154" i="22"/>
  <c r="Q153" i="22"/>
  <c r="O153" i="22"/>
  <c r="N153" i="22"/>
  <c r="Q152" i="22"/>
  <c r="O152" i="22"/>
  <c r="N152" i="22"/>
  <c r="Q149" i="22"/>
  <c r="O149" i="22"/>
  <c r="N149" i="22"/>
  <c r="Q148" i="22"/>
  <c r="O148" i="22"/>
  <c r="N148" i="22"/>
  <c r="Q147" i="22"/>
  <c r="O147" i="22"/>
  <c r="N147" i="22"/>
  <c r="Q146" i="22"/>
  <c r="O146" i="22"/>
  <c r="N146" i="22"/>
  <c r="Q145" i="22"/>
  <c r="O145" i="22"/>
  <c r="N145" i="22"/>
  <c r="Q142" i="22"/>
  <c r="O142" i="22"/>
  <c r="N142" i="22"/>
  <c r="Q141" i="22"/>
  <c r="O141" i="22"/>
  <c r="N141" i="22"/>
  <c r="Q140" i="22"/>
  <c r="O140" i="22"/>
  <c r="N140" i="22"/>
  <c r="Q139" i="22"/>
  <c r="O139" i="22"/>
  <c r="N139" i="22"/>
  <c r="Q136" i="22"/>
  <c r="O136" i="22"/>
  <c r="N136" i="22"/>
  <c r="Q135" i="22"/>
  <c r="O135" i="22"/>
  <c r="N135" i="22"/>
  <c r="Q134" i="22"/>
  <c r="O134" i="22"/>
  <c r="N134" i="22"/>
  <c r="Q133" i="22"/>
  <c r="O133" i="22"/>
  <c r="N133" i="22"/>
  <c r="P133" i="22" s="1"/>
  <c r="Q132" i="22"/>
  <c r="O132" i="22"/>
  <c r="N132" i="22"/>
  <c r="Q129" i="22"/>
  <c r="O129" i="22"/>
  <c r="N129" i="22"/>
  <c r="Q128" i="22"/>
  <c r="O128" i="22"/>
  <c r="N128" i="22"/>
  <c r="Q127" i="22"/>
  <c r="O127" i="22"/>
  <c r="N127" i="22"/>
  <c r="P127" i="22" s="1"/>
  <c r="Q126" i="22"/>
  <c r="O126" i="22"/>
  <c r="N126" i="22"/>
  <c r="Q125" i="22"/>
  <c r="O125" i="22"/>
  <c r="N125" i="22"/>
  <c r="Q124" i="22"/>
  <c r="O124" i="22"/>
  <c r="N124" i="22"/>
  <c r="Q123" i="22"/>
  <c r="O123" i="22"/>
  <c r="N123" i="22"/>
  <c r="P123" i="22" s="1"/>
  <c r="Q122" i="22"/>
  <c r="O122" i="22"/>
  <c r="N122" i="22"/>
  <c r="Q121" i="22"/>
  <c r="O121" i="22"/>
  <c r="N121" i="22"/>
  <c r="Q118" i="22"/>
  <c r="O118" i="22"/>
  <c r="N118" i="22"/>
  <c r="Q117" i="22"/>
  <c r="O117" i="22"/>
  <c r="N117" i="22"/>
  <c r="P117" i="22" s="1"/>
  <c r="Q116" i="22"/>
  <c r="O116" i="22"/>
  <c r="N116" i="22"/>
  <c r="Q115" i="22"/>
  <c r="O115" i="22"/>
  <c r="N115" i="22"/>
  <c r="Q114" i="22"/>
  <c r="O114" i="22"/>
  <c r="N114" i="22"/>
  <c r="Q111" i="22"/>
  <c r="O111" i="22"/>
  <c r="N111" i="22"/>
  <c r="Q110" i="22"/>
  <c r="O110" i="22"/>
  <c r="N110" i="22"/>
  <c r="Q109" i="22"/>
  <c r="O109" i="22"/>
  <c r="N109" i="22"/>
  <c r="Q108" i="22"/>
  <c r="O108" i="22"/>
  <c r="N108" i="22"/>
  <c r="Q105" i="22"/>
  <c r="O105" i="22"/>
  <c r="N105" i="22"/>
  <c r="P105" i="22" s="1"/>
  <c r="Q104" i="22"/>
  <c r="O104" i="22"/>
  <c r="N104" i="22"/>
  <c r="Q103" i="22"/>
  <c r="O103" i="22"/>
  <c r="N103" i="22"/>
  <c r="Q102" i="22"/>
  <c r="O102" i="22"/>
  <c r="N102" i="22"/>
  <c r="Q101" i="22"/>
  <c r="O101" i="22"/>
  <c r="N101" i="22"/>
  <c r="P101" i="22" s="1"/>
  <c r="Q100" i="22"/>
  <c r="O100" i="22"/>
  <c r="N100" i="22"/>
  <c r="Q99" i="22"/>
  <c r="O99" i="22"/>
  <c r="N99" i="22"/>
  <c r="Q96" i="22"/>
  <c r="O96" i="22"/>
  <c r="N96" i="22"/>
  <c r="Q95" i="22"/>
  <c r="O95" i="22"/>
  <c r="N95" i="22"/>
  <c r="Q94" i="22"/>
  <c r="O94" i="22"/>
  <c r="N94" i="22"/>
  <c r="Q93" i="22"/>
  <c r="O93" i="22"/>
  <c r="N93" i="22"/>
  <c r="Q92" i="22"/>
  <c r="O92" i="22"/>
  <c r="N92" i="22"/>
  <c r="Q91" i="22"/>
  <c r="O91" i="22"/>
  <c r="N91" i="22"/>
  <c r="P91" i="22" s="1"/>
  <c r="Q90" i="22"/>
  <c r="O90" i="22"/>
  <c r="N90" i="22"/>
  <c r="Q89" i="22"/>
  <c r="O89" i="22"/>
  <c r="N89" i="22"/>
  <c r="G80" i="22"/>
  <c r="H80" i="22"/>
  <c r="I80" i="22"/>
  <c r="J80" i="22"/>
  <c r="K80" i="22"/>
  <c r="L80" i="22"/>
  <c r="M80" i="22"/>
  <c r="G39" i="22"/>
  <c r="H39" i="22"/>
  <c r="I39" i="22"/>
  <c r="J39" i="22"/>
  <c r="K39" i="22"/>
  <c r="L39" i="22"/>
  <c r="M39" i="22"/>
  <c r="F39" i="22"/>
  <c r="Q84" i="22"/>
  <c r="O84" i="22"/>
  <c r="N84" i="22"/>
  <c r="P84" i="22" s="1"/>
  <c r="Q83" i="22"/>
  <c r="O83" i="22"/>
  <c r="N83" i="22"/>
  <c r="Q79" i="22"/>
  <c r="O79" i="22"/>
  <c r="N79" i="22"/>
  <c r="Q78" i="22"/>
  <c r="O78" i="22"/>
  <c r="N78" i="22"/>
  <c r="Q77" i="22"/>
  <c r="O77" i="22"/>
  <c r="N77" i="22"/>
  <c r="Q76" i="22"/>
  <c r="O76" i="22"/>
  <c r="N76" i="22"/>
  <c r="Q75" i="22"/>
  <c r="O75" i="22"/>
  <c r="N75" i="22"/>
  <c r="Q74" i="22"/>
  <c r="O74" i="22"/>
  <c r="N74" i="22"/>
  <c r="Q73" i="22"/>
  <c r="O73" i="22"/>
  <c r="N73" i="22"/>
  <c r="Q72" i="22"/>
  <c r="O72" i="22"/>
  <c r="N72" i="22"/>
  <c r="Q71" i="22"/>
  <c r="O71" i="22"/>
  <c r="N71" i="22"/>
  <c r="Q70" i="22"/>
  <c r="O70" i="22"/>
  <c r="N70" i="22"/>
  <c r="Q69" i="22"/>
  <c r="O69" i="22"/>
  <c r="N69" i="22"/>
  <c r="Q68" i="22"/>
  <c r="O68" i="22"/>
  <c r="N68" i="22"/>
  <c r="Q67" i="22"/>
  <c r="O67" i="22"/>
  <c r="N67" i="22"/>
  <c r="Q65" i="22"/>
  <c r="O65" i="22"/>
  <c r="N65" i="22"/>
  <c r="Q64" i="22"/>
  <c r="O64" i="22"/>
  <c r="N64" i="22"/>
  <c r="Q63" i="22"/>
  <c r="O63" i="22"/>
  <c r="N63" i="22"/>
  <c r="Q62" i="22"/>
  <c r="O62" i="22"/>
  <c r="N62" i="22"/>
  <c r="Q61" i="22"/>
  <c r="O61" i="22"/>
  <c r="N61" i="22"/>
  <c r="Q60" i="22"/>
  <c r="O60" i="22"/>
  <c r="N60" i="22"/>
  <c r="Q59" i="22"/>
  <c r="O59" i="22"/>
  <c r="N59" i="22"/>
  <c r="Q58" i="22"/>
  <c r="O58" i="22"/>
  <c r="N58" i="22"/>
  <c r="Q56" i="22"/>
  <c r="O56" i="22"/>
  <c r="N56" i="22"/>
  <c r="Q55" i="22"/>
  <c r="O55" i="22"/>
  <c r="N55" i="22"/>
  <c r="P55" i="22" s="1"/>
  <c r="Q54" i="22"/>
  <c r="O54" i="22"/>
  <c r="N54" i="22"/>
  <c r="Q53" i="22"/>
  <c r="O53" i="22"/>
  <c r="N53" i="22"/>
  <c r="Q51" i="22"/>
  <c r="O51" i="22"/>
  <c r="N51" i="22"/>
  <c r="Q50" i="22"/>
  <c r="O50" i="22"/>
  <c r="N50" i="22"/>
  <c r="Q48" i="22"/>
  <c r="O48" i="22"/>
  <c r="N48" i="22"/>
  <c r="Q47" i="22"/>
  <c r="O47" i="22"/>
  <c r="N47" i="22"/>
  <c r="Q46" i="22"/>
  <c r="O46" i="22"/>
  <c r="N46" i="22"/>
  <c r="Q44" i="22"/>
  <c r="O44" i="22"/>
  <c r="N44" i="22"/>
  <c r="P44" i="22" s="1"/>
  <c r="Q43" i="22"/>
  <c r="O43" i="22"/>
  <c r="N43" i="22"/>
  <c r="Q38" i="22"/>
  <c r="O38" i="22"/>
  <c r="N38" i="22"/>
  <c r="Q37" i="22"/>
  <c r="O37" i="22"/>
  <c r="N37" i="22"/>
  <c r="Q36" i="22"/>
  <c r="O36" i="22"/>
  <c r="N36" i="22"/>
  <c r="P36" i="22" s="1"/>
  <c r="Q35" i="22"/>
  <c r="O35" i="22"/>
  <c r="N35" i="22"/>
  <c r="Q34" i="22"/>
  <c r="O34" i="22"/>
  <c r="N34" i="22"/>
  <c r="Q33" i="22"/>
  <c r="O33" i="22"/>
  <c r="N33" i="22"/>
  <c r="Q32" i="22"/>
  <c r="O32" i="22"/>
  <c r="N32" i="22"/>
  <c r="P32" i="22" s="1"/>
  <c r="Q31" i="22"/>
  <c r="O31" i="22"/>
  <c r="N31" i="22"/>
  <c r="Q30" i="22"/>
  <c r="O30" i="22"/>
  <c r="N30" i="22"/>
  <c r="Q29" i="22"/>
  <c r="O29" i="22"/>
  <c r="N29" i="22"/>
  <c r="Q27" i="22"/>
  <c r="O27" i="22"/>
  <c r="N27" i="22"/>
  <c r="P27" i="22" s="1"/>
  <c r="Q26" i="22"/>
  <c r="O26" i="22"/>
  <c r="N26" i="22"/>
  <c r="G22" i="22"/>
  <c r="I22" i="22"/>
  <c r="K22" i="22"/>
  <c r="M22" i="22"/>
  <c r="D4" i="22"/>
  <c r="F155" i="1"/>
  <c r="F150" i="1"/>
  <c r="F143" i="1"/>
  <c r="N116" i="23" l="1"/>
  <c r="P116" i="23" s="1"/>
  <c r="S116" i="23" s="1"/>
  <c r="N124" i="23"/>
  <c r="P124" i="23" s="1"/>
  <c r="S124" i="23" s="1"/>
  <c r="N123" i="23"/>
  <c r="P123" i="23" s="1"/>
  <c r="S123" i="23" s="1"/>
  <c r="J137" i="23"/>
  <c r="N90" i="23"/>
  <c r="P90" i="23" s="1"/>
  <c r="S90" i="23" s="1"/>
  <c r="N76" i="23"/>
  <c r="P76" i="23" s="1"/>
  <c r="S76" i="23" s="1"/>
  <c r="J80" i="23"/>
  <c r="J106" i="23"/>
  <c r="S56" i="22"/>
  <c r="S67" i="22"/>
  <c r="S140" i="22"/>
  <c r="S58" i="22"/>
  <c r="S27" i="22"/>
  <c r="S32" i="22"/>
  <c r="S36" i="22"/>
  <c r="S44" i="22"/>
  <c r="S55" i="22"/>
  <c r="S84" i="22"/>
  <c r="S91" i="22"/>
  <c r="S101" i="22"/>
  <c r="S105" i="22"/>
  <c r="S117" i="22"/>
  <c r="S123" i="22"/>
  <c r="S127" i="22"/>
  <c r="S133" i="22"/>
  <c r="N79" i="23"/>
  <c r="P79" i="23" s="1"/>
  <c r="S79" i="23" s="1"/>
  <c r="N27" i="23"/>
  <c r="P27" i="23" s="1"/>
  <c r="S27" i="23" s="1"/>
  <c r="N34" i="23"/>
  <c r="P34" i="23" s="1"/>
  <c r="S34" i="23" s="1"/>
  <c r="N94" i="23"/>
  <c r="P94" i="23" s="1"/>
  <c r="S94" i="23" s="1"/>
  <c r="N134" i="23"/>
  <c r="P134" i="23" s="1"/>
  <c r="S134" i="23" s="1"/>
  <c r="N100" i="23"/>
  <c r="P100" i="23" s="1"/>
  <c r="S100" i="23" s="1"/>
  <c r="N32" i="23"/>
  <c r="P32" i="23" s="1"/>
  <c r="S32" i="23" s="1"/>
  <c r="N16" i="23"/>
  <c r="P16" i="23" s="1"/>
  <c r="S16" i="23" s="1"/>
  <c r="N36" i="23"/>
  <c r="P36" i="23" s="1"/>
  <c r="S36" i="23" s="1"/>
  <c r="N33" i="23"/>
  <c r="P33" i="23" s="1"/>
  <c r="S33" i="23" s="1"/>
  <c r="N78" i="23"/>
  <c r="P78" i="23" s="1"/>
  <c r="S78" i="23" s="1"/>
  <c r="N146" i="23"/>
  <c r="P146" i="23" s="1"/>
  <c r="S146" i="23" s="1"/>
  <c r="N154" i="23"/>
  <c r="P154" i="23" s="1"/>
  <c r="S154" i="23" s="1"/>
  <c r="P92" i="22"/>
  <c r="S92" i="22" s="1"/>
  <c r="P96" i="22"/>
  <c r="S96" i="22" s="1"/>
  <c r="P108" i="22"/>
  <c r="S108" i="22" s="1"/>
  <c r="P118" i="22"/>
  <c r="S118" i="22" s="1"/>
  <c r="P140" i="22"/>
  <c r="P146" i="22"/>
  <c r="S146" i="22" s="1"/>
  <c r="P152" i="22"/>
  <c r="S152" i="22" s="1"/>
  <c r="N92" i="23"/>
  <c r="P92" i="23" s="1"/>
  <c r="S92" i="23" s="1"/>
  <c r="N103" i="23"/>
  <c r="P103" i="23" s="1"/>
  <c r="S103" i="23" s="1"/>
  <c r="N122" i="23"/>
  <c r="P122" i="23" s="1"/>
  <c r="S122" i="23" s="1"/>
  <c r="N140" i="23"/>
  <c r="P140" i="23" s="1"/>
  <c r="S140" i="23" s="1"/>
  <c r="J97" i="23"/>
  <c r="P31" i="22"/>
  <c r="S31" i="22" s="1"/>
  <c r="P100" i="22"/>
  <c r="S100" i="22" s="1"/>
  <c r="P110" i="22"/>
  <c r="S110" i="22" s="1"/>
  <c r="P116" i="22"/>
  <c r="S116" i="22" s="1"/>
  <c r="N31" i="23"/>
  <c r="P31" i="23" s="1"/>
  <c r="S31" i="23" s="1"/>
  <c r="N20" i="23"/>
  <c r="P20" i="23" s="1"/>
  <c r="S20" i="23" s="1"/>
  <c r="N84" i="23"/>
  <c r="P84" i="23" s="1"/>
  <c r="S84" i="23" s="1"/>
  <c r="N96" i="23"/>
  <c r="P96" i="23" s="1"/>
  <c r="S96" i="23" s="1"/>
  <c r="N104" i="23"/>
  <c r="P104" i="23" s="1"/>
  <c r="S104" i="23" s="1"/>
  <c r="J130" i="23"/>
  <c r="N15" i="23"/>
  <c r="P15" i="23" s="1"/>
  <c r="S15" i="23" s="1"/>
  <c r="J112" i="23"/>
  <c r="N37" i="23"/>
  <c r="P37" i="23" s="1"/>
  <c r="S37" i="23" s="1"/>
  <c r="N77" i="23"/>
  <c r="P77" i="23" s="1"/>
  <c r="S77" i="23" s="1"/>
  <c r="N102" i="23"/>
  <c r="P102" i="23" s="1"/>
  <c r="S102" i="23" s="1"/>
  <c r="N129" i="23"/>
  <c r="P129" i="23" s="1"/>
  <c r="S129" i="23" s="1"/>
  <c r="N127" i="23"/>
  <c r="P127" i="23" s="1"/>
  <c r="S127" i="23" s="1"/>
  <c r="N133" i="23"/>
  <c r="P133" i="23" s="1"/>
  <c r="S133" i="23" s="1"/>
  <c r="N141" i="23"/>
  <c r="P141" i="23" s="1"/>
  <c r="S141" i="23" s="1"/>
  <c r="N142" i="23"/>
  <c r="P142" i="23" s="1"/>
  <c r="S142" i="23" s="1"/>
  <c r="J150" i="23"/>
  <c r="L38" i="23"/>
  <c r="J38" i="24" s="1"/>
  <c r="L38" i="24" s="1"/>
  <c r="L29" i="23"/>
  <c r="J29" i="24" s="1"/>
  <c r="L29" i="24" s="1"/>
  <c r="L105" i="23"/>
  <c r="J105" i="24" s="1"/>
  <c r="L105" i="24" s="1"/>
  <c r="L110" i="23"/>
  <c r="J110" i="24" s="1"/>
  <c r="L110" i="24" s="1"/>
  <c r="L133" i="23"/>
  <c r="J133" i="24" s="1"/>
  <c r="L133" i="24" s="1"/>
  <c r="L147" i="23"/>
  <c r="J147" i="24" s="1"/>
  <c r="L147" i="24" s="1"/>
  <c r="L149" i="23"/>
  <c r="J149" i="24" s="1"/>
  <c r="L149" i="24" s="1"/>
  <c r="L35" i="23"/>
  <c r="J35" i="24" s="1"/>
  <c r="L35" i="24" s="1"/>
  <c r="L102" i="23"/>
  <c r="J102" i="24" s="1"/>
  <c r="L102" i="24" s="1"/>
  <c r="L21" i="23"/>
  <c r="J21" i="24" s="1"/>
  <c r="L21" i="24" s="1"/>
  <c r="L44" i="23"/>
  <c r="J44" i="24" s="1"/>
  <c r="L44" i="24" s="1"/>
  <c r="L95" i="23"/>
  <c r="J95" i="24" s="1"/>
  <c r="L95" i="24" s="1"/>
  <c r="L109" i="23"/>
  <c r="J109" i="24" s="1"/>
  <c r="L109" i="24" s="1"/>
  <c r="L128" i="23"/>
  <c r="J128" i="24" s="1"/>
  <c r="L128" i="24" s="1"/>
  <c r="L136" i="23"/>
  <c r="J136" i="24" s="1"/>
  <c r="L136" i="24" s="1"/>
  <c r="L46" i="23"/>
  <c r="J46" i="24" s="1"/>
  <c r="L46" i="24" s="1"/>
  <c r="L115" i="23"/>
  <c r="J115" i="24" s="1"/>
  <c r="L115" i="24" s="1"/>
  <c r="L83" i="23"/>
  <c r="J83" i="24" s="1"/>
  <c r="L83" i="24" s="1"/>
  <c r="L126" i="23"/>
  <c r="J126" i="24" s="1"/>
  <c r="L126" i="24" s="1"/>
  <c r="J39" i="23"/>
  <c r="J119" i="23"/>
  <c r="N44" i="23"/>
  <c r="P44" i="23" s="1"/>
  <c r="S44" i="23" s="1"/>
  <c r="N101" i="23"/>
  <c r="P101" i="23" s="1"/>
  <c r="S101" i="23" s="1"/>
  <c r="N117" i="23"/>
  <c r="P117" i="23" s="1"/>
  <c r="S117" i="23" s="1"/>
  <c r="N135" i="23"/>
  <c r="P135" i="23" s="1"/>
  <c r="S135" i="23" s="1"/>
  <c r="N148" i="23"/>
  <c r="P148" i="23" s="1"/>
  <c r="S148" i="23" s="1"/>
  <c r="J143" i="23"/>
  <c r="J155" i="23"/>
  <c r="P149" i="22"/>
  <c r="S149" i="22" s="1"/>
  <c r="Q150" i="22"/>
  <c r="P134" i="22"/>
  <c r="S134" i="22" s="1"/>
  <c r="O130" i="22"/>
  <c r="P124" i="22"/>
  <c r="S124" i="22" s="1"/>
  <c r="P128" i="22"/>
  <c r="S128" i="22" s="1"/>
  <c r="O106" i="22"/>
  <c r="P102" i="22"/>
  <c r="S102" i="22" s="1"/>
  <c r="P43" i="22"/>
  <c r="S43" i="22" s="1"/>
  <c r="P54" i="22"/>
  <c r="S54" i="22" s="1"/>
  <c r="P47" i="22"/>
  <c r="S47" i="22" s="1"/>
  <c r="G85" i="22"/>
  <c r="K85" i="22"/>
  <c r="P90" i="22"/>
  <c r="S90" i="22" s="1"/>
  <c r="Q97" i="22"/>
  <c r="Q106" i="22"/>
  <c r="O112" i="22"/>
  <c r="O119" i="22"/>
  <c r="O155" i="22"/>
  <c r="I156" i="22"/>
  <c r="M85" i="22"/>
  <c r="Q39" i="22"/>
  <c r="O39" i="22"/>
  <c r="P30" i="22"/>
  <c r="S30" i="22" s="1"/>
  <c r="P38" i="22"/>
  <c r="S38" i="22" s="1"/>
  <c r="O80" i="22"/>
  <c r="P48" i="22"/>
  <c r="S48" i="22" s="1"/>
  <c r="Q112" i="22"/>
  <c r="P122" i="22"/>
  <c r="S122" i="22" s="1"/>
  <c r="P132" i="22"/>
  <c r="S132" i="22" s="1"/>
  <c r="O143" i="22"/>
  <c r="O150" i="22"/>
  <c r="P154" i="22"/>
  <c r="S154" i="22" s="1"/>
  <c r="I85" i="22"/>
  <c r="P33" i="22"/>
  <c r="S33" i="22" s="1"/>
  <c r="Q80" i="22"/>
  <c r="P46" i="22"/>
  <c r="S46" i="22" s="1"/>
  <c r="P51" i="22"/>
  <c r="S51" i="22" s="1"/>
  <c r="P56" i="22"/>
  <c r="P61" i="22"/>
  <c r="S61" i="22" s="1"/>
  <c r="P65" i="22"/>
  <c r="S65" i="22" s="1"/>
  <c r="P70" i="22"/>
  <c r="S70" i="22" s="1"/>
  <c r="P74" i="22"/>
  <c r="S74" i="22" s="1"/>
  <c r="P78" i="22"/>
  <c r="S78" i="22" s="1"/>
  <c r="P93" i="22"/>
  <c r="S93" i="22" s="1"/>
  <c r="P109" i="22"/>
  <c r="S109" i="22" s="1"/>
  <c r="P121" i="22"/>
  <c r="S121" i="22" s="1"/>
  <c r="P129" i="22"/>
  <c r="S129" i="22" s="1"/>
  <c r="O137" i="22"/>
  <c r="P135" i="22"/>
  <c r="S135" i="22" s="1"/>
  <c r="P141" i="22"/>
  <c r="S141" i="22" s="1"/>
  <c r="P153" i="22"/>
  <c r="S153" i="22" s="1"/>
  <c r="K156" i="22"/>
  <c r="G156" i="22"/>
  <c r="M156" i="22"/>
  <c r="F156" i="23"/>
  <c r="L155" i="23"/>
  <c r="L143" i="23"/>
  <c r="J156" i="22"/>
  <c r="P94" i="22"/>
  <c r="S94" i="22" s="1"/>
  <c r="L74" i="24"/>
  <c r="N74" i="24"/>
  <c r="P74" i="24" s="1"/>
  <c r="S74" i="24" s="1"/>
  <c r="L58" i="24"/>
  <c r="N58" i="24"/>
  <c r="P58" i="24" s="1"/>
  <c r="S58" i="24" s="1"/>
  <c r="L60" i="24"/>
  <c r="N60" i="24"/>
  <c r="P60" i="24" s="1"/>
  <c r="S60" i="24" s="1"/>
  <c r="L67" i="24"/>
  <c r="N67" i="24"/>
  <c r="P67" i="24" s="1"/>
  <c r="S67" i="24" s="1"/>
  <c r="P60" i="22"/>
  <c r="S60" i="22" s="1"/>
  <c r="P64" i="22"/>
  <c r="S64" i="22" s="1"/>
  <c r="N73" i="24"/>
  <c r="P73" i="24" s="1"/>
  <c r="S73" i="24" s="1"/>
  <c r="L73" i="24"/>
  <c r="L72" i="24"/>
  <c r="N72" i="24"/>
  <c r="P72" i="24" s="1"/>
  <c r="S72" i="24" s="1"/>
  <c r="N63" i="24"/>
  <c r="P63" i="24" s="1"/>
  <c r="S63" i="24" s="1"/>
  <c r="L63" i="24"/>
  <c r="N71" i="24"/>
  <c r="P71" i="24" s="1"/>
  <c r="S71" i="24" s="1"/>
  <c r="L71" i="24"/>
  <c r="L70" i="24"/>
  <c r="N70" i="24"/>
  <c r="P70" i="24" s="1"/>
  <c r="S70" i="24" s="1"/>
  <c r="N59" i="24"/>
  <c r="P59" i="24" s="1"/>
  <c r="S59" i="24" s="1"/>
  <c r="L59" i="24"/>
  <c r="N61" i="24"/>
  <c r="P61" i="24" s="1"/>
  <c r="S61" i="24" s="1"/>
  <c r="L61" i="24"/>
  <c r="N69" i="24"/>
  <c r="P69" i="24" s="1"/>
  <c r="S69" i="24" s="1"/>
  <c r="L69" i="24"/>
  <c r="N68" i="24"/>
  <c r="P68" i="24" s="1"/>
  <c r="S68" i="24" s="1"/>
  <c r="L68" i="24"/>
  <c r="L75" i="24"/>
  <c r="N75" i="24"/>
  <c r="P75" i="24" s="1"/>
  <c r="S75" i="24" s="1"/>
  <c r="N65" i="24"/>
  <c r="P65" i="24" s="1"/>
  <c r="S65" i="24" s="1"/>
  <c r="L65" i="24"/>
  <c r="L64" i="24"/>
  <c r="N64" i="24"/>
  <c r="P64" i="24" s="1"/>
  <c r="S64" i="24" s="1"/>
  <c r="N62" i="24"/>
  <c r="P62" i="24" s="1"/>
  <c r="S62" i="24" s="1"/>
  <c r="L62" i="24"/>
  <c r="N54" i="24"/>
  <c r="P54" i="24" s="1"/>
  <c r="S54" i="24" s="1"/>
  <c r="L54" i="24"/>
  <c r="L55" i="24"/>
  <c r="N55" i="24"/>
  <c r="P55" i="24" s="1"/>
  <c r="S55" i="24" s="1"/>
  <c r="L53" i="24"/>
  <c r="N53" i="24"/>
  <c r="P53" i="24" s="1"/>
  <c r="S53" i="24" s="1"/>
  <c r="N56" i="24"/>
  <c r="P56" i="24" s="1"/>
  <c r="S56" i="24" s="1"/>
  <c r="L56" i="24"/>
  <c r="L50" i="24"/>
  <c r="N50" i="24"/>
  <c r="P50" i="24" s="1"/>
  <c r="S50" i="24" s="1"/>
  <c r="N51" i="24"/>
  <c r="P51" i="24" s="1"/>
  <c r="S51" i="24" s="1"/>
  <c r="L51" i="24"/>
  <c r="N47" i="24"/>
  <c r="P47" i="24" s="1"/>
  <c r="S47" i="24" s="1"/>
  <c r="L14" i="24"/>
  <c r="N14" i="24"/>
  <c r="P14" i="24" s="1"/>
  <c r="S14" i="24" s="1"/>
  <c r="N153" i="24"/>
  <c r="P153" i="24" s="1"/>
  <c r="S153" i="24" s="1"/>
  <c r="H155" i="23"/>
  <c r="N154" i="24"/>
  <c r="P154" i="24" s="1"/>
  <c r="S154" i="24" s="1"/>
  <c r="P152" i="23"/>
  <c r="S152" i="23" s="1"/>
  <c r="P147" i="22"/>
  <c r="S147" i="22" s="1"/>
  <c r="N146" i="24"/>
  <c r="P146" i="24" s="1"/>
  <c r="S146" i="24" s="1"/>
  <c r="N150" i="22"/>
  <c r="N148" i="24"/>
  <c r="P148" i="24" s="1"/>
  <c r="S148" i="24" s="1"/>
  <c r="P145" i="23"/>
  <c r="S145" i="23" s="1"/>
  <c r="H150" i="23"/>
  <c r="H143" i="23"/>
  <c r="N143" i="22"/>
  <c r="N140" i="24"/>
  <c r="P140" i="24" s="1"/>
  <c r="S140" i="24" s="1"/>
  <c r="N142" i="24"/>
  <c r="P142" i="24" s="1"/>
  <c r="S142" i="24" s="1"/>
  <c r="N141" i="24"/>
  <c r="P141" i="24" s="1"/>
  <c r="S141" i="24" s="1"/>
  <c r="P139" i="23"/>
  <c r="S139" i="23" s="1"/>
  <c r="N135" i="24"/>
  <c r="P135" i="24" s="1"/>
  <c r="S135" i="24" s="1"/>
  <c r="P132" i="23"/>
  <c r="S132" i="23" s="1"/>
  <c r="H137" i="23"/>
  <c r="P136" i="22"/>
  <c r="S136" i="22" s="1"/>
  <c r="N134" i="24"/>
  <c r="P134" i="24" s="1"/>
  <c r="S134" i="24" s="1"/>
  <c r="N125" i="24"/>
  <c r="P125" i="24" s="1"/>
  <c r="S125" i="24" s="1"/>
  <c r="N123" i="24"/>
  <c r="P123" i="24" s="1"/>
  <c r="S123" i="24" s="1"/>
  <c r="P125" i="22"/>
  <c r="S125" i="22" s="1"/>
  <c r="N129" i="24"/>
  <c r="P129" i="24" s="1"/>
  <c r="S129" i="24" s="1"/>
  <c r="P121" i="23"/>
  <c r="S121" i="23" s="1"/>
  <c r="N122" i="24"/>
  <c r="P122" i="24" s="1"/>
  <c r="S122" i="24" s="1"/>
  <c r="N127" i="24"/>
  <c r="P127" i="24" s="1"/>
  <c r="S127" i="24" s="1"/>
  <c r="H130" i="23"/>
  <c r="N124" i="24"/>
  <c r="P124" i="24" s="1"/>
  <c r="S124" i="24" s="1"/>
  <c r="H119" i="23"/>
  <c r="N117" i="24"/>
  <c r="P117" i="24" s="1"/>
  <c r="S117" i="24" s="1"/>
  <c r="P114" i="23"/>
  <c r="S114" i="23" s="1"/>
  <c r="N118" i="24"/>
  <c r="P118" i="24" s="1"/>
  <c r="S118" i="24" s="1"/>
  <c r="N116" i="24"/>
  <c r="P116" i="24" s="1"/>
  <c r="S116" i="24" s="1"/>
  <c r="H112" i="23"/>
  <c r="N112" i="23"/>
  <c r="P108" i="23"/>
  <c r="S108" i="23" s="1"/>
  <c r="P111" i="22"/>
  <c r="S111" i="22" s="1"/>
  <c r="N111" i="24"/>
  <c r="P111" i="24" s="1"/>
  <c r="S111" i="24" s="1"/>
  <c r="P99" i="23"/>
  <c r="S99" i="23" s="1"/>
  <c r="N104" i="24"/>
  <c r="P104" i="24" s="1"/>
  <c r="S104" i="24" s="1"/>
  <c r="N103" i="24"/>
  <c r="P103" i="24" s="1"/>
  <c r="S103" i="24" s="1"/>
  <c r="P103" i="22"/>
  <c r="S103" i="22" s="1"/>
  <c r="H106" i="23"/>
  <c r="N101" i="24"/>
  <c r="P101" i="24" s="1"/>
  <c r="S101" i="24" s="1"/>
  <c r="N100" i="24"/>
  <c r="P100" i="24" s="1"/>
  <c r="S100" i="24" s="1"/>
  <c r="N93" i="24"/>
  <c r="P93" i="24" s="1"/>
  <c r="S93" i="24" s="1"/>
  <c r="N96" i="24"/>
  <c r="P96" i="24" s="1"/>
  <c r="S96" i="24" s="1"/>
  <c r="P89" i="23"/>
  <c r="S89" i="23" s="1"/>
  <c r="N94" i="24"/>
  <c r="P94" i="24" s="1"/>
  <c r="S94" i="24" s="1"/>
  <c r="H97" i="23"/>
  <c r="N91" i="24"/>
  <c r="P91" i="24" s="1"/>
  <c r="S91" i="24" s="1"/>
  <c r="N90" i="24"/>
  <c r="P90" i="24" s="1"/>
  <c r="S90" i="24" s="1"/>
  <c r="N92" i="24"/>
  <c r="P92" i="24" s="1"/>
  <c r="S92" i="24" s="1"/>
  <c r="N84" i="24"/>
  <c r="P84" i="24" s="1"/>
  <c r="S84" i="24" s="1"/>
  <c r="N76" i="24"/>
  <c r="P76" i="24" s="1"/>
  <c r="S76" i="24" s="1"/>
  <c r="N78" i="24"/>
  <c r="P78" i="24" s="1"/>
  <c r="S78" i="24" s="1"/>
  <c r="N79" i="24"/>
  <c r="P79" i="24" s="1"/>
  <c r="S79" i="24" s="1"/>
  <c r="N77" i="24"/>
  <c r="P77" i="24" s="1"/>
  <c r="S77" i="24" s="1"/>
  <c r="H80" i="23"/>
  <c r="P43" i="23"/>
  <c r="S43" i="23" s="1"/>
  <c r="N37" i="24"/>
  <c r="P37" i="24" s="1"/>
  <c r="S37" i="24" s="1"/>
  <c r="N34" i="24"/>
  <c r="P34" i="24" s="1"/>
  <c r="S34" i="24" s="1"/>
  <c r="N32" i="24"/>
  <c r="P32" i="24" s="1"/>
  <c r="S32" i="24" s="1"/>
  <c r="N31" i="24"/>
  <c r="P31" i="24" s="1"/>
  <c r="S31" i="24" s="1"/>
  <c r="N36" i="24"/>
  <c r="P36" i="24" s="1"/>
  <c r="S36" i="24" s="1"/>
  <c r="P34" i="22"/>
  <c r="S34" i="22" s="1"/>
  <c r="N35" i="24"/>
  <c r="P35" i="24" s="1"/>
  <c r="S35" i="24" s="1"/>
  <c r="N39" i="22"/>
  <c r="N30" i="24"/>
  <c r="P30" i="24" s="1"/>
  <c r="S30" i="24" s="1"/>
  <c r="N33" i="24"/>
  <c r="P33" i="24" s="1"/>
  <c r="S33" i="24" s="1"/>
  <c r="N27" i="24"/>
  <c r="P27" i="24" s="1"/>
  <c r="S27" i="24" s="1"/>
  <c r="H39" i="23"/>
  <c r="P26" i="23"/>
  <c r="S26" i="23" s="1"/>
  <c r="P26" i="22"/>
  <c r="S26" i="22" s="1"/>
  <c r="N15" i="24"/>
  <c r="P15" i="24" s="1"/>
  <c r="S15" i="24" s="1"/>
  <c r="N20" i="24"/>
  <c r="P20" i="24" s="1"/>
  <c r="S20" i="24" s="1"/>
  <c r="N17" i="24"/>
  <c r="P17" i="24" s="1"/>
  <c r="S17" i="24" s="1"/>
  <c r="N16" i="24"/>
  <c r="P16" i="24" s="1"/>
  <c r="S16" i="24" s="1"/>
  <c r="N19" i="24"/>
  <c r="P19" i="24" s="1"/>
  <c r="S19" i="24" s="1"/>
  <c r="N18" i="24"/>
  <c r="P18" i="24" s="1"/>
  <c r="S18" i="24" s="1"/>
  <c r="P58" i="22"/>
  <c r="P62" i="22"/>
  <c r="S62" i="22" s="1"/>
  <c r="P67" i="22"/>
  <c r="P71" i="22"/>
  <c r="S71" i="22" s="1"/>
  <c r="P75" i="22"/>
  <c r="S75" i="22" s="1"/>
  <c r="P79" i="22"/>
  <c r="S79" i="22" s="1"/>
  <c r="P114" i="22"/>
  <c r="S114" i="22" s="1"/>
  <c r="P29" i="22"/>
  <c r="S29" i="22" s="1"/>
  <c r="P37" i="22"/>
  <c r="S37" i="22" s="1"/>
  <c r="P53" i="22"/>
  <c r="S53" i="22" s="1"/>
  <c r="N80" i="22"/>
  <c r="N106" i="22"/>
  <c r="P145" i="22"/>
  <c r="S145" i="22" s="1"/>
  <c r="N130" i="22"/>
  <c r="Q137" i="22"/>
  <c r="Q155" i="22"/>
  <c r="Q130" i="22"/>
  <c r="P35" i="22"/>
  <c r="S35" i="22" s="1"/>
  <c r="P50" i="22"/>
  <c r="S50" i="22" s="1"/>
  <c r="P59" i="22"/>
  <c r="S59" i="22" s="1"/>
  <c r="P63" i="22"/>
  <c r="S63" i="22" s="1"/>
  <c r="P68" i="22"/>
  <c r="S68" i="22" s="1"/>
  <c r="P69" i="22"/>
  <c r="S69" i="22" s="1"/>
  <c r="P72" i="22"/>
  <c r="S72" i="22" s="1"/>
  <c r="P73" i="22"/>
  <c r="S73" i="22" s="1"/>
  <c r="P76" i="22"/>
  <c r="S76" i="22" s="1"/>
  <c r="P77" i="22"/>
  <c r="S77" i="22" s="1"/>
  <c r="P83" i="22"/>
  <c r="S83" i="22" s="1"/>
  <c r="P89" i="22"/>
  <c r="S89" i="22" s="1"/>
  <c r="O97" i="22"/>
  <c r="P95" i="22"/>
  <c r="S95" i="22" s="1"/>
  <c r="P104" i="22"/>
  <c r="S104" i="22" s="1"/>
  <c r="P115" i="22"/>
  <c r="S115" i="22" s="1"/>
  <c r="P126" i="22"/>
  <c r="S126" i="22" s="1"/>
  <c r="P139" i="22"/>
  <c r="S139" i="22" s="1"/>
  <c r="P148" i="22"/>
  <c r="S148" i="22" s="1"/>
  <c r="Q119" i="22"/>
  <c r="Q143" i="22"/>
  <c r="L156" i="22"/>
  <c r="H156" i="22"/>
  <c r="P99" i="22"/>
  <c r="S99" i="22" s="1"/>
  <c r="N119" i="22"/>
  <c r="N155" i="22"/>
  <c r="P142" i="22"/>
  <c r="S142" i="22" s="1"/>
  <c r="N137" i="22"/>
  <c r="N112" i="22"/>
  <c r="N97" i="22"/>
  <c r="K154" i="1"/>
  <c r="J154" i="1"/>
  <c r="K153" i="1"/>
  <c r="J153" i="1"/>
  <c r="K152" i="1"/>
  <c r="J152" i="1"/>
  <c r="M152" i="1" s="1"/>
  <c r="K149" i="1"/>
  <c r="J149" i="1"/>
  <c r="M149" i="1" s="1"/>
  <c r="K148" i="1"/>
  <c r="J148" i="1"/>
  <c r="M148" i="1" s="1"/>
  <c r="K147" i="1"/>
  <c r="J147" i="1"/>
  <c r="K146" i="1"/>
  <c r="J146" i="1"/>
  <c r="K145" i="1"/>
  <c r="J145" i="1"/>
  <c r="K142" i="1"/>
  <c r="J142" i="1"/>
  <c r="M142" i="1" s="1"/>
  <c r="K141" i="1"/>
  <c r="J141" i="1"/>
  <c r="K140" i="1"/>
  <c r="J140" i="1"/>
  <c r="M140" i="1" s="1"/>
  <c r="K139" i="1"/>
  <c r="J139" i="1"/>
  <c r="M139" i="1" s="1"/>
  <c r="K136" i="1"/>
  <c r="J136" i="1"/>
  <c r="K135" i="1"/>
  <c r="J135" i="1"/>
  <c r="K134" i="1"/>
  <c r="J134" i="1"/>
  <c r="K133" i="1"/>
  <c r="J133" i="1"/>
  <c r="K132" i="1"/>
  <c r="J132" i="1"/>
  <c r="M132" i="1" s="1"/>
  <c r="K129" i="1"/>
  <c r="J129" i="1"/>
  <c r="M129" i="1" s="1"/>
  <c r="K128" i="1"/>
  <c r="J128" i="1"/>
  <c r="K127" i="1"/>
  <c r="J127" i="1"/>
  <c r="K126" i="1"/>
  <c r="J126" i="1"/>
  <c r="M126" i="1" s="1"/>
  <c r="K125" i="1"/>
  <c r="J125" i="1"/>
  <c r="M125" i="1" s="1"/>
  <c r="K124" i="1"/>
  <c r="J124" i="1"/>
  <c r="K123" i="1"/>
  <c r="J123" i="1"/>
  <c r="M123" i="1" s="1"/>
  <c r="K122" i="1"/>
  <c r="J122" i="1"/>
  <c r="K121" i="1"/>
  <c r="J121" i="1"/>
  <c r="K118" i="1"/>
  <c r="J118" i="1"/>
  <c r="M118" i="1" s="1"/>
  <c r="K117" i="1"/>
  <c r="J117" i="1"/>
  <c r="M117" i="1" s="1"/>
  <c r="K116" i="1"/>
  <c r="J116" i="1"/>
  <c r="M116" i="1" s="1"/>
  <c r="K115" i="1"/>
  <c r="J115" i="1"/>
  <c r="M115" i="1" s="1"/>
  <c r="K114" i="1"/>
  <c r="J114" i="1"/>
  <c r="K111" i="1"/>
  <c r="J111" i="1"/>
  <c r="K110" i="1"/>
  <c r="J110" i="1"/>
  <c r="M110" i="1" s="1"/>
  <c r="K109" i="1"/>
  <c r="J109" i="1"/>
  <c r="K108" i="1"/>
  <c r="J108" i="1"/>
  <c r="M108" i="1" s="1"/>
  <c r="K105" i="1"/>
  <c r="J105" i="1"/>
  <c r="M105" i="1" s="1"/>
  <c r="K104" i="1"/>
  <c r="J104" i="1"/>
  <c r="K103" i="1"/>
  <c r="J103" i="1"/>
  <c r="K102" i="1"/>
  <c r="J102" i="1"/>
  <c r="M102" i="1" s="1"/>
  <c r="K101" i="1"/>
  <c r="J101" i="1"/>
  <c r="K100" i="1"/>
  <c r="J100" i="1"/>
  <c r="M100" i="1" s="1"/>
  <c r="K99" i="1"/>
  <c r="J99" i="1"/>
  <c r="M99" i="1" s="1"/>
  <c r="K96" i="1"/>
  <c r="J96" i="1"/>
  <c r="K95" i="1"/>
  <c r="J95" i="1"/>
  <c r="K94" i="1"/>
  <c r="J94" i="1"/>
  <c r="K93" i="1"/>
  <c r="J93" i="1"/>
  <c r="M93" i="1" s="1"/>
  <c r="K92" i="1"/>
  <c r="J92" i="1"/>
  <c r="K91" i="1"/>
  <c r="J91" i="1"/>
  <c r="M91" i="1" s="1"/>
  <c r="K90" i="1"/>
  <c r="J90" i="1"/>
  <c r="K89" i="1"/>
  <c r="J89" i="1"/>
  <c r="K84" i="1"/>
  <c r="J84" i="1"/>
  <c r="M84" i="1" s="1"/>
  <c r="K83" i="1"/>
  <c r="J83" i="1"/>
  <c r="M83" i="1" s="1"/>
  <c r="K79" i="1"/>
  <c r="J79" i="1"/>
  <c r="M79" i="1" s="1"/>
  <c r="K78" i="1"/>
  <c r="J78" i="1"/>
  <c r="K77" i="1"/>
  <c r="J77" i="1"/>
  <c r="K76" i="1"/>
  <c r="J76" i="1"/>
  <c r="K75" i="1"/>
  <c r="J75" i="1"/>
  <c r="M75" i="1" s="1"/>
  <c r="K74" i="1"/>
  <c r="J74" i="1"/>
  <c r="M74" i="1" s="1"/>
  <c r="K73" i="1"/>
  <c r="J73" i="1"/>
  <c r="M73" i="1" s="1"/>
  <c r="K72" i="1"/>
  <c r="J72" i="1"/>
  <c r="K70" i="1"/>
  <c r="J70" i="1"/>
  <c r="K69" i="1"/>
  <c r="J69" i="1"/>
  <c r="K68" i="1"/>
  <c r="J68" i="1"/>
  <c r="M68" i="1" s="1"/>
  <c r="K67" i="1"/>
  <c r="J67" i="1"/>
  <c r="M67" i="1" s="1"/>
  <c r="K66" i="1"/>
  <c r="J66" i="1"/>
  <c r="M66" i="1" s="1"/>
  <c r="K65" i="1"/>
  <c r="J65" i="1"/>
  <c r="K64" i="1"/>
  <c r="J64" i="1"/>
  <c r="K63" i="1"/>
  <c r="J63" i="1"/>
  <c r="K62" i="1"/>
  <c r="J62" i="1"/>
  <c r="M62" i="1" s="1"/>
  <c r="K61" i="1"/>
  <c r="J61" i="1"/>
  <c r="M61" i="1" s="1"/>
  <c r="K60" i="1"/>
  <c r="J60" i="1"/>
  <c r="K59" i="1"/>
  <c r="J59" i="1"/>
  <c r="K58" i="1"/>
  <c r="J58" i="1"/>
  <c r="K56" i="1"/>
  <c r="J56" i="1"/>
  <c r="K55" i="1"/>
  <c r="J55" i="1"/>
  <c r="M55" i="1" s="1"/>
  <c r="K54" i="1"/>
  <c r="J54" i="1"/>
  <c r="M54" i="1" s="1"/>
  <c r="K53" i="1"/>
  <c r="J53" i="1"/>
  <c r="M53" i="1" s="1"/>
  <c r="K51" i="1"/>
  <c r="J51" i="1"/>
  <c r="K50" i="1"/>
  <c r="J50" i="1"/>
  <c r="K48" i="1"/>
  <c r="J48" i="1"/>
  <c r="K47" i="1"/>
  <c r="J47" i="1"/>
  <c r="M47" i="1" s="1"/>
  <c r="K46" i="1"/>
  <c r="J46" i="1"/>
  <c r="M46" i="1" s="1"/>
  <c r="K44" i="1"/>
  <c r="J44" i="1"/>
  <c r="M44" i="1" s="1"/>
  <c r="K43" i="1"/>
  <c r="J43" i="1"/>
  <c r="K38" i="1"/>
  <c r="J38" i="1"/>
  <c r="K37" i="1"/>
  <c r="J37" i="1"/>
  <c r="K36" i="1"/>
  <c r="J36" i="1"/>
  <c r="M36" i="1" s="1"/>
  <c r="K35" i="1"/>
  <c r="J35" i="1"/>
  <c r="M35" i="1" s="1"/>
  <c r="K34" i="1"/>
  <c r="J34" i="1"/>
  <c r="M34" i="1" s="1"/>
  <c r="K33" i="1"/>
  <c r="J33" i="1"/>
  <c r="K32" i="1"/>
  <c r="J32" i="1"/>
  <c r="K31" i="1"/>
  <c r="J31" i="1"/>
  <c r="K30" i="1"/>
  <c r="J30" i="1"/>
  <c r="M30" i="1" s="1"/>
  <c r="K29" i="1"/>
  <c r="J29" i="1"/>
  <c r="M29" i="1" s="1"/>
  <c r="K27" i="1"/>
  <c r="J27" i="1"/>
  <c r="M27" i="1" s="1"/>
  <c r="K26" i="1"/>
  <c r="J26" i="1"/>
  <c r="K21" i="1"/>
  <c r="J21" i="1"/>
  <c r="K20" i="1"/>
  <c r="J20" i="1"/>
  <c r="K19" i="1"/>
  <c r="J19" i="1"/>
  <c r="M19" i="1" s="1"/>
  <c r="K18" i="1"/>
  <c r="J18" i="1"/>
  <c r="M18" i="1" s="1"/>
  <c r="K17" i="1"/>
  <c r="J17" i="1"/>
  <c r="M17" i="1" s="1"/>
  <c r="K16" i="1"/>
  <c r="J16" i="1"/>
  <c r="K15" i="1"/>
  <c r="J15" i="1"/>
  <c r="K14" i="1"/>
  <c r="J14" i="1"/>
  <c r="M101" i="1" l="1"/>
  <c r="M109" i="1"/>
  <c r="M124" i="1"/>
  <c r="M134" i="1"/>
  <c r="M133" i="1"/>
  <c r="M141" i="1"/>
  <c r="M147" i="1"/>
  <c r="M92" i="1"/>
  <c r="M94" i="1"/>
  <c r="M60" i="1"/>
  <c r="M43" i="1"/>
  <c r="M51" i="1"/>
  <c r="M59" i="1"/>
  <c r="M65" i="1"/>
  <c r="M72" i="1"/>
  <c r="M78" i="1"/>
  <c r="M26" i="1"/>
  <c r="M33" i="1"/>
  <c r="M16" i="1"/>
  <c r="N155" i="23"/>
  <c r="M14" i="1"/>
  <c r="M20" i="1"/>
  <c r="M31" i="1"/>
  <c r="M37" i="1"/>
  <c r="M48" i="1"/>
  <c r="M56" i="1"/>
  <c r="M63" i="1"/>
  <c r="M69" i="1"/>
  <c r="M76" i="1"/>
  <c r="M89" i="1"/>
  <c r="M95" i="1"/>
  <c r="M103" i="1"/>
  <c r="M111" i="1"/>
  <c r="M121" i="1"/>
  <c r="M127" i="1"/>
  <c r="M135" i="1"/>
  <c r="M145" i="1"/>
  <c r="M153" i="1"/>
  <c r="S137" i="22"/>
  <c r="M15" i="1"/>
  <c r="M21" i="1"/>
  <c r="M32" i="1"/>
  <c r="M38" i="1"/>
  <c r="M50" i="1"/>
  <c r="M58" i="1"/>
  <c r="M64" i="1"/>
  <c r="M70" i="1"/>
  <c r="M77" i="1"/>
  <c r="M90" i="1"/>
  <c r="M96" i="1"/>
  <c r="M104" i="1"/>
  <c r="M114" i="1"/>
  <c r="M122" i="1"/>
  <c r="M128" i="1"/>
  <c r="M136" i="1"/>
  <c r="M146" i="1"/>
  <c r="M154" i="1"/>
  <c r="S97" i="22"/>
  <c r="S150" i="22"/>
  <c r="N137" i="23"/>
  <c r="N115" i="24"/>
  <c r="P115" i="24" s="1"/>
  <c r="S115" i="24" s="1"/>
  <c r="N149" i="24"/>
  <c r="P149" i="24" s="1"/>
  <c r="S149" i="24" s="1"/>
  <c r="K158" i="22"/>
  <c r="N102" i="24"/>
  <c r="P102" i="24" s="1"/>
  <c r="S102" i="24" s="1"/>
  <c r="N133" i="24"/>
  <c r="P133" i="24" s="1"/>
  <c r="S133" i="24" s="1"/>
  <c r="L112" i="23"/>
  <c r="N38" i="24"/>
  <c r="P38" i="24" s="1"/>
  <c r="S38" i="24" s="1"/>
  <c r="L119" i="23"/>
  <c r="N109" i="24"/>
  <c r="P109" i="24" s="1"/>
  <c r="S109" i="24" s="1"/>
  <c r="N136" i="24"/>
  <c r="P136" i="24" s="1"/>
  <c r="S136" i="24" s="1"/>
  <c r="N147" i="24"/>
  <c r="P147" i="24" s="1"/>
  <c r="S147" i="24" s="1"/>
  <c r="N128" i="24"/>
  <c r="P128" i="24" s="1"/>
  <c r="S128" i="24" s="1"/>
  <c r="M158" i="22"/>
  <c r="N29" i="24"/>
  <c r="P29" i="24" s="1"/>
  <c r="S29" i="24" s="1"/>
  <c r="N83" i="24"/>
  <c r="P83" i="24" s="1"/>
  <c r="S83" i="24" s="1"/>
  <c r="N150" i="23"/>
  <c r="N21" i="24"/>
  <c r="P21" i="24" s="1"/>
  <c r="S21" i="24" s="1"/>
  <c r="N80" i="23"/>
  <c r="J156" i="23"/>
  <c r="L97" i="23"/>
  <c r="N97" i="23"/>
  <c r="N126" i="24"/>
  <c r="P126" i="24" s="1"/>
  <c r="S126" i="24" s="1"/>
  <c r="N39" i="23"/>
  <c r="N95" i="24"/>
  <c r="P95" i="24" s="1"/>
  <c r="S95" i="24" s="1"/>
  <c r="N106" i="23"/>
  <c r="N110" i="24"/>
  <c r="P110" i="24" s="1"/>
  <c r="S110" i="24" s="1"/>
  <c r="N130" i="23"/>
  <c r="N143" i="23"/>
  <c r="L80" i="23"/>
  <c r="L106" i="23"/>
  <c r="L130" i="23"/>
  <c r="L150" i="23"/>
  <c r="N46" i="24"/>
  <c r="P46" i="24" s="1"/>
  <c r="S46" i="24" s="1"/>
  <c r="N119" i="23"/>
  <c r="L39" i="23"/>
  <c r="N44" i="24"/>
  <c r="P44" i="24" s="1"/>
  <c r="S44" i="24" s="1"/>
  <c r="N105" i="24"/>
  <c r="P105" i="24" s="1"/>
  <c r="S105" i="24" s="1"/>
  <c r="L137" i="23"/>
  <c r="I158" i="22"/>
  <c r="G158" i="22"/>
  <c r="P155" i="22"/>
  <c r="S155" i="22" s="1"/>
  <c r="Q156" i="22"/>
  <c r="O156" i="22"/>
  <c r="P137" i="23"/>
  <c r="S137" i="23" s="1"/>
  <c r="P112" i="22"/>
  <c r="S112" i="22" s="1"/>
  <c r="J155" i="24"/>
  <c r="L152" i="24"/>
  <c r="L155" i="24" s="1"/>
  <c r="J150" i="24"/>
  <c r="L145" i="24"/>
  <c r="L150" i="24" s="1"/>
  <c r="L139" i="24"/>
  <c r="L143" i="24" s="1"/>
  <c r="J143" i="24"/>
  <c r="P137" i="22"/>
  <c r="L132" i="24"/>
  <c r="L137" i="24" s="1"/>
  <c r="J137" i="24"/>
  <c r="P130" i="22"/>
  <c r="S130" i="22" s="1"/>
  <c r="L121" i="24"/>
  <c r="L130" i="24" s="1"/>
  <c r="J130" i="24"/>
  <c r="P119" i="22"/>
  <c r="S119" i="22" s="1"/>
  <c r="L114" i="24"/>
  <c r="L119" i="24" s="1"/>
  <c r="J119" i="24"/>
  <c r="L108" i="24"/>
  <c r="L112" i="24" s="1"/>
  <c r="J112" i="24"/>
  <c r="J106" i="24"/>
  <c r="L99" i="24"/>
  <c r="L106" i="24" s="1"/>
  <c r="L89" i="24"/>
  <c r="L97" i="24" s="1"/>
  <c r="J97" i="24"/>
  <c r="P97" i="22"/>
  <c r="L80" i="24"/>
  <c r="J80" i="24"/>
  <c r="P39" i="22"/>
  <c r="S39" i="22" s="1"/>
  <c r="J39" i="24"/>
  <c r="L39" i="24"/>
  <c r="P155" i="23"/>
  <c r="S155" i="23" s="1"/>
  <c r="N152" i="24"/>
  <c r="H155" i="24"/>
  <c r="F155" i="24"/>
  <c r="P150" i="23"/>
  <c r="S150" i="23" s="1"/>
  <c r="P150" i="22"/>
  <c r="F150" i="24"/>
  <c r="N145" i="24"/>
  <c r="H150" i="24"/>
  <c r="P143" i="23"/>
  <c r="S143" i="23" s="1"/>
  <c r="N139" i="24"/>
  <c r="F143" i="24"/>
  <c r="H143" i="24"/>
  <c r="N132" i="24"/>
  <c r="F137" i="24"/>
  <c r="H137" i="24"/>
  <c r="N121" i="24"/>
  <c r="F130" i="24"/>
  <c r="H130" i="24"/>
  <c r="P130" i="23"/>
  <c r="S130" i="23" s="1"/>
  <c r="P119" i="23"/>
  <c r="S119" i="23" s="1"/>
  <c r="F119" i="24"/>
  <c r="N114" i="24"/>
  <c r="H119" i="24"/>
  <c r="H156" i="23"/>
  <c r="P112" i="23"/>
  <c r="S112" i="23" s="1"/>
  <c r="F112" i="24"/>
  <c r="H112" i="24"/>
  <c r="N108" i="24"/>
  <c r="P106" i="23"/>
  <c r="S106" i="23" s="1"/>
  <c r="P106" i="22"/>
  <c r="S106" i="22" s="1"/>
  <c r="N99" i="24"/>
  <c r="F106" i="24"/>
  <c r="H106" i="24"/>
  <c r="F97" i="24"/>
  <c r="H97" i="24"/>
  <c r="N89" i="24"/>
  <c r="P97" i="23"/>
  <c r="S97" i="23" s="1"/>
  <c r="P80" i="22"/>
  <c r="S80" i="22" s="1"/>
  <c r="P80" i="23"/>
  <c r="S80" i="23" s="1"/>
  <c r="N43" i="24"/>
  <c r="F80" i="24"/>
  <c r="H80" i="24"/>
  <c r="F39" i="24"/>
  <c r="H39" i="24"/>
  <c r="N26" i="24"/>
  <c r="P39" i="23"/>
  <c r="S39" i="23" s="1"/>
  <c r="N156" i="22"/>
  <c r="P143" i="22"/>
  <c r="S143" i="22" s="1"/>
  <c r="L156" i="23" l="1"/>
  <c r="N156" i="23"/>
  <c r="L156" i="24"/>
  <c r="J156" i="24"/>
  <c r="N155" i="24"/>
  <c r="P152" i="24"/>
  <c r="S152" i="24" s="1"/>
  <c r="N150" i="24"/>
  <c r="P145" i="24"/>
  <c r="S145" i="24" s="1"/>
  <c r="N143" i="24"/>
  <c r="P139" i="24"/>
  <c r="S139" i="24" s="1"/>
  <c r="N137" i="24"/>
  <c r="P132" i="24"/>
  <c r="S132" i="24" s="1"/>
  <c r="P121" i="24"/>
  <c r="S121" i="24" s="1"/>
  <c r="N130" i="24"/>
  <c r="N119" i="24"/>
  <c r="P114" i="24"/>
  <c r="S114" i="24" s="1"/>
  <c r="H156" i="24"/>
  <c r="F156" i="24"/>
  <c r="N112" i="24"/>
  <c r="P108" i="24"/>
  <c r="S108" i="24" s="1"/>
  <c r="N106" i="24"/>
  <c r="P99" i="24"/>
  <c r="S99" i="24" s="1"/>
  <c r="P156" i="22"/>
  <c r="R106" i="22" s="1"/>
  <c r="P156" i="23"/>
  <c r="N97" i="24"/>
  <c r="P89" i="24"/>
  <c r="S89" i="24" s="1"/>
  <c r="P43" i="24"/>
  <c r="S43" i="24" s="1"/>
  <c r="N80" i="24"/>
  <c r="N39" i="24"/>
  <c r="P26" i="24"/>
  <c r="S26" i="24" s="1"/>
  <c r="Q21" i="22"/>
  <c r="Q20" i="22"/>
  <c r="Q19" i="22"/>
  <c r="S19" i="22" s="1"/>
  <c r="Q18" i="22"/>
  <c r="S18" i="22" s="1"/>
  <c r="Q17" i="22"/>
  <c r="Q16" i="22"/>
  <c r="Q15" i="22"/>
  <c r="Q14" i="22"/>
  <c r="O21" i="22"/>
  <c r="O20" i="22"/>
  <c r="O19" i="22"/>
  <c r="O18" i="22"/>
  <c r="O17" i="22"/>
  <c r="O16" i="22"/>
  <c r="O15" i="22"/>
  <c r="O14" i="22"/>
  <c r="N21" i="22"/>
  <c r="N20" i="22"/>
  <c r="P20" i="22" s="1"/>
  <c r="N19" i="22"/>
  <c r="P19" i="22" s="1"/>
  <c r="N18" i="22"/>
  <c r="P18" i="22" s="1"/>
  <c r="N17" i="22"/>
  <c r="P17" i="22" s="1"/>
  <c r="N16" i="22"/>
  <c r="N15" i="22"/>
  <c r="N14" i="22"/>
  <c r="Q13" i="22"/>
  <c r="O13" i="22"/>
  <c r="J13" i="22"/>
  <c r="J22" i="22" s="1"/>
  <c r="J85" i="22" s="1"/>
  <c r="J158" i="22" s="1"/>
  <c r="F13" i="22"/>
  <c r="H13" i="22" s="1"/>
  <c r="F155" i="22"/>
  <c r="F150" i="22"/>
  <c r="F143" i="22"/>
  <c r="F137" i="22"/>
  <c r="F130" i="22"/>
  <c r="F119" i="22"/>
  <c r="F112" i="22"/>
  <c r="F106" i="22"/>
  <c r="F97" i="22"/>
  <c r="F80" i="22"/>
  <c r="S20" i="22" l="1"/>
  <c r="P21" i="22"/>
  <c r="S21" i="22" s="1"/>
  <c r="S17" i="22"/>
  <c r="P14" i="22"/>
  <c r="S14" i="22" s="1"/>
  <c r="P15" i="22"/>
  <c r="S15" i="22" s="1"/>
  <c r="P16" i="22"/>
  <c r="S16" i="22"/>
  <c r="R97" i="23"/>
  <c r="S156" i="23"/>
  <c r="S156" i="22"/>
  <c r="O22" i="22"/>
  <c r="O85" i="22" s="1"/>
  <c r="O158" i="22" s="1"/>
  <c r="N156" i="24"/>
  <c r="R139" i="22"/>
  <c r="P155" i="24"/>
  <c r="S155" i="24" s="1"/>
  <c r="R119" i="22"/>
  <c r="P150" i="24"/>
  <c r="S150" i="24" s="1"/>
  <c r="R133" i="22"/>
  <c r="R135" i="22"/>
  <c r="P143" i="24"/>
  <c r="S143" i="24" s="1"/>
  <c r="R148" i="22"/>
  <c r="R141" i="22"/>
  <c r="P137" i="24"/>
  <c r="S137" i="24" s="1"/>
  <c r="R89" i="22"/>
  <c r="R124" i="22"/>
  <c r="R114" i="22"/>
  <c r="R105" i="22"/>
  <c r="R155" i="22"/>
  <c r="R122" i="22"/>
  <c r="R137" i="22"/>
  <c r="R132" i="22"/>
  <c r="P130" i="24"/>
  <c r="S130" i="24" s="1"/>
  <c r="P119" i="24"/>
  <c r="S119" i="24" s="1"/>
  <c r="P112" i="24"/>
  <c r="S112" i="24" s="1"/>
  <c r="R100" i="22"/>
  <c r="R90" i="22"/>
  <c r="R154" i="22"/>
  <c r="R111" i="22"/>
  <c r="R92" i="22"/>
  <c r="R123" i="22"/>
  <c r="R136" i="22"/>
  <c r="R142" i="22"/>
  <c r="R102" i="22"/>
  <c r="R95" i="22"/>
  <c r="R127" i="22"/>
  <c r="R129" i="22"/>
  <c r="R140" i="22"/>
  <c r="R93" i="22"/>
  <c r="R103" i="22"/>
  <c r="R112" i="22"/>
  <c r="R128" i="22"/>
  <c r="R99" i="22"/>
  <c r="R108" i="22"/>
  <c r="R153" i="22"/>
  <c r="R150" i="22"/>
  <c r="R152" i="22"/>
  <c r="R156" i="22"/>
  <c r="R118" i="22"/>
  <c r="R91" i="22"/>
  <c r="R110" i="22"/>
  <c r="R146" i="22"/>
  <c r="R121" i="22"/>
  <c r="R145" i="22"/>
  <c r="R97" i="22"/>
  <c r="P106" i="24"/>
  <c r="S106" i="24" s="1"/>
  <c r="R143" i="22"/>
  <c r="R126" i="22"/>
  <c r="R94" i="22"/>
  <c r="R115" i="22"/>
  <c r="R130" i="22"/>
  <c r="R104" i="22"/>
  <c r="R147" i="22"/>
  <c r="R116" i="22"/>
  <c r="R125" i="22"/>
  <c r="R134" i="22"/>
  <c r="R96" i="22"/>
  <c r="R117" i="22"/>
  <c r="R109" i="22"/>
  <c r="R149" i="22"/>
  <c r="R101" i="22"/>
  <c r="R106" i="23"/>
  <c r="R112" i="23"/>
  <c r="R143" i="23"/>
  <c r="R119" i="23"/>
  <c r="R150" i="23"/>
  <c r="R156" i="23"/>
  <c r="R122" i="23"/>
  <c r="R125" i="23"/>
  <c r="R129" i="23"/>
  <c r="R116" i="23"/>
  <c r="R117" i="23"/>
  <c r="R101" i="23"/>
  <c r="R146" i="23"/>
  <c r="R123" i="23"/>
  <c r="R118" i="23"/>
  <c r="R99" i="23"/>
  <c r="R135" i="23"/>
  <c r="R121" i="23"/>
  <c r="R130" i="23"/>
  <c r="R133" i="23"/>
  <c r="R109" i="23"/>
  <c r="R115" i="23"/>
  <c r="R105" i="23"/>
  <c r="R137" i="23"/>
  <c r="R127" i="23"/>
  <c r="R103" i="23"/>
  <c r="R140" i="23"/>
  <c r="R114" i="23"/>
  <c r="R155" i="23"/>
  <c r="R128" i="23"/>
  <c r="R154" i="23"/>
  <c r="R110" i="23"/>
  <c r="R147" i="23"/>
  <c r="R136" i="23"/>
  <c r="R104" i="23"/>
  <c r="R100" i="23"/>
  <c r="R102" i="23"/>
  <c r="R142" i="23"/>
  <c r="R152" i="23"/>
  <c r="R126" i="23"/>
  <c r="R141" i="23"/>
  <c r="R149" i="23"/>
  <c r="R134" i="23"/>
  <c r="R148" i="23"/>
  <c r="R108" i="23"/>
  <c r="R124" i="23"/>
  <c r="R132" i="23"/>
  <c r="R153" i="23"/>
  <c r="R111" i="23"/>
  <c r="R145" i="23"/>
  <c r="R139" i="23"/>
  <c r="R92" i="23"/>
  <c r="R90" i="23"/>
  <c r="R95" i="23"/>
  <c r="R93" i="23"/>
  <c r="R91" i="23"/>
  <c r="R94" i="23"/>
  <c r="R96" i="23"/>
  <c r="R89" i="23"/>
  <c r="P97" i="24"/>
  <c r="S97" i="24" s="1"/>
  <c r="P80" i="24"/>
  <c r="S80" i="24" s="1"/>
  <c r="P39" i="24"/>
  <c r="S39" i="24" s="1"/>
  <c r="Q22" i="22"/>
  <c r="H22" i="22"/>
  <c r="H85" i="22" s="1"/>
  <c r="H158" i="22" s="1"/>
  <c r="F13" i="23"/>
  <c r="F22" i="22"/>
  <c r="F85" i="22" s="1"/>
  <c r="F156" i="22"/>
  <c r="L13" i="22"/>
  <c r="N13" i="22"/>
  <c r="N22" i="22" s="1"/>
  <c r="N85" i="22" s="1"/>
  <c r="N158" i="22" s="1"/>
  <c r="Q85" i="22" l="1"/>
  <c r="P156" i="24"/>
  <c r="L22" i="22"/>
  <c r="L85" i="22" s="1"/>
  <c r="L158" i="22" s="1"/>
  <c r="J13" i="23"/>
  <c r="N13" i="23" s="1"/>
  <c r="F22" i="23"/>
  <c r="F85" i="23" s="1"/>
  <c r="F158" i="23" s="1"/>
  <c r="H13" i="23"/>
  <c r="P13" i="22"/>
  <c r="S13" i="22" s="1"/>
  <c r="F158" i="22"/>
  <c r="R97" i="24" l="1"/>
  <c r="S156" i="24"/>
  <c r="Q158" i="22"/>
  <c r="R119" i="24"/>
  <c r="R143" i="24"/>
  <c r="R156" i="24"/>
  <c r="R110" i="24"/>
  <c r="R103" i="24"/>
  <c r="R141" i="24"/>
  <c r="R117" i="24"/>
  <c r="R142" i="24"/>
  <c r="R129" i="24"/>
  <c r="R149" i="24"/>
  <c r="R116" i="24"/>
  <c r="R154" i="24"/>
  <c r="R101" i="24"/>
  <c r="R145" i="24"/>
  <c r="R146" i="24"/>
  <c r="R112" i="24"/>
  <c r="R115" i="24"/>
  <c r="R125" i="24"/>
  <c r="R127" i="24"/>
  <c r="R136" i="24"/>
  <c r="R108" i="24"/>
  <c r="R150" i="24"/>
  <c r="R104" i="24"/>
  <c r="R122" i="24"/>
  <c r="R148" i="24"/>
  <c r="R106" i="24"/>
  <c r="R135" i="24"/>
  <c r="R105" i="24"/>
  <c r="R124" i="24"/>
  <c r="R133" i="24"/>
  <c r="R147" i="24"/>
  <c r="R102" i="24"/>
  <c r="R128" i="24"/>
  <c r="R111" i="24"/>
  <c r="R152" i="24"/>
  <c r="R114" i="24"/>
  <c r="R139" i="24"/>
  <c r="R130" i="24"/>
  <c r="R140" i="24"/>
  <c r="R153" i="24"/>
  <c r="R118" i="24"/>
  <c r="R100" i="24"/>
  <c r="R99" i="24"/>
  <c r="R121" i="24"/>
  <c r="R137" i="24"/>
  <c r="R123" i="24"/>
  <c r="R109" i="24"/>
  <c r="R134" i="24"/>
  <c r="R126" i="24"/>
  <c r="R132" i="24"/>
  <c r="R155" i="24"/>
  <c r="R90" i="24"/>
  <c r="R91" i="24"/>
  <c r="R94" i="24"/>
  <c r="R96" i="24"/>
  <c r="R92" i="24"/>
  <c r="R93" i="24"/>
  <c r="R95" i="24"/>
  <c r="R89" i="24"/>
  <c r="J22" i="23"/>
  <c r="J85" i="23" s="1"/>
  <c r="J158" i="23" s="1"/>
  <c r="L13" i="23"/>
  <c r="P13" i="23"/>
  <c r="S13" i="23" s="1"/>
  <c r="N22" i="23"/>
  <c r="N85" i="23" s="1"/>
  <c r="N158" i="23" s="1"/>
  <c r="H22" i="23"/>
  <c r="H85" i="23" s="1"/>
  <c r="H158" i="23" s="1"/>
  <c r="F13" i="24"/>
  <c r="P22" i="22"/>
  <c r="S22" i="22" s="1"/>
  <c r="F22" i="24" l="1"/>
  <c r="F85" i="24" s="1"/>
  <c r="F158" i="24" s="1"/>
  <c r="H13" i="24"/>
  <c r="H22" i="24" s="1"/>
  <c r="H85" i="24" s="1"/>
  <c r="H158" i="24" s="1"/>
  <c r="L22" i="23"/>
  <c r="L85" i="23" s="1"/>
  <c r="L158" i="23" s="1"/>
  <c r="J13" i="24"/>
  <c r="N13" i="24" s="1"/>
  <c r="P22" i="23"/>
  <c r="S22" i="23" s="1"/>
  <c r="P85" i="22"/>
  <c r="R22" i="22" l="1"/>
  <c r="S85" i="22"/>
  <c r="N22" i="24"/>
  <c r="N85" i="24" s="1"/>
  <c r="N158" i="24" s="1"/>
  <c r="P13" i="24"/>
  <c r="S13" i="24" s="1"/>
  <c r="L13" i="24"/>
  <c r="L22" i="24" s="1"/>
  <c r="L85" i="24" s="1"/>
  <c r="L158" i="24" s="1"/>
  <c r="J22" i="24"/>
  <c r="J85" i="24" s="1"/>
  <c r="J158" i="24" s="1"/>
  <c r="P85" i="23"/>
  <c r="R19" i="22"/>
  <c r="R15" i="22"/>
  <c r="R18" i="22"/>
  <c r="R17" i="22"/>
  <c r="R85" i="22"/>
  <c r="R14" i="22"/>
  <c r="R21" i="22"/>
  <c r="R80" i="22"/>
  <c r="R20" i="22"/>
  <c r="R16" i="22"/>
  <c r="R26" i="22"/>
  <c r="R47" i="22"/>
  <c r="R32" i="22"/>
  <c r="R61" i="22"/>
  <c r="R54" i="22"/>
  <c r="R72" i="22"/>
  <c r="R39" i="22"/>
  <c r="R67" i="22"/>
  <c r="R79" i="22"/>
  <c r="R55" i="22"/>
  <c r="R46" i="22"/>
  <c r="R33" i="22"/>
  <c r="R62" i="22"/>
  <c r="R75" i="22"/>
  <c r="R37" i="22"/>
  <c r="R36" i="22"/>
  <c r="R74" i="22"/>
  <c r="R56" i="22"/>
  <c r="R30" i="22"/>
  <c r="R83" i="22"/>
  <c r="R53" i="22"/>
  <c r="R34" i="22"/>
  <c r="R78" i="22"/>
  <c r="R48" i="22"/>
  <c r="R68" i="22"/>
  <c r="R84" i="22"/>
  <c r="R58" i="22"/>
  <c r="R77" i="22"/>
  <c r="R43" i="22"/>
  <c r="R35" i="22"/>
  <c r="R27" i="22"/>
  <c r="R65" i="22"/>
  <c r="R44" i="22"/>
  <c r="R70" i="22"/>
  <c r="R59" i="22"/>
  <c r="R76" i="22"/>
  <c r="R69" i="22"/>
  <c r="R73" i="22"/>
  <c r="R31" i="22"/>
  <c r="R63" i="22"/>
  <c r="R51" i="22"/>
  <c r="R50" i="22"/>
  <c r="R29" i="22"/>
  <c r="R38" i="22"/>
  <c r="R60" i="22"/>
  <c r="R64" i="22"/>
  <c r="R71" i="22"/>
  <c r="P158" i="22"/>
  <c r="R13" i="22"/>
  <c r="R22" i="23" l="1"/>
  <c r="S85" i="23"/>
  <c r="P22" i="24"/>
  <c r="S22" i="24" s="1"/>
  <c r="P158" i="23"/>
  <c r="R46" i="23"/>
  <c r="R70" i="23"/>
  <c r="R19" i="23"/>
  <c r="R44" i="23"/>
  <c r="R33" i="23"/>
  <c r="R48" i="23"/>
  <c r="R20" i="23"/>
  <c r="R31" i="23"/>
  <c r="R37" i="23"/>
  <c r="R27" i="23"/>
  <c r="R36" i="23"/>
  <c r="R54" i="23"/>
  <c r="R26" i="23"/>
  <c r="R56" i="23"/>
  <c r="R62" i="23"/>
  <c r="R47" i="23"/>
  <c r="R58" i="23"/>
  <c r="R38" i="23"/>
  <c r="R55" i="23"/>
  <c r="R35" i="23"/>
  <c r="R29" i="23"/>
  <c r="R77" i="23"/>
  <c r="R74" i="23"/>
  <c r="R85" i="23"/>
  <c r="R73" i="23"/>
  <c r="R61" i="23"/>
  <c r="R17" i="23"/>
  <c r="R14" i="23"/>
  <c r="R67" i="23"/>
  <c r="R34" i="23"/>
  <c r="R84" i="23"/>
  <c r="R53" i="23"/>
  <c r="R30" i="23"/>
  <c r="R69" i="23"/>
  <c r="R75" i="23"/>
  <c r="R39" i="23"/>
  <c r="R65" i="23"/>
  <c r="R51" i="23"/>
  <c r="R68" i="23"/>
  <c r="R60" i="23"/>
  <c r="R59" i="23"/>
  <c r="R83" i="23"/>
  <c r="R64" i="23"/>
  <c r="R43" i="23"/>
  <c r="R15" i="23"/>
  <c r="R50" i="23"/>
  <c r="R79" i="23"/>
  <c r="R63" i="23"/>
  <c r="R18" i="23"/>
  <c r="R71" i="23"/>
  <c r="R78" i="23"/>
  <c r="R76" i="23"/>
  <c r="R21" i="23"/>
  <c r="R16" i="23"/>
  <c r="R32" i="23"/>
  <c r="R72" i="23"/>
  <c r="R80" i="23"/>
  <c r="R13" i="23"/>
  <c r="P85" i="24" l="1"/>
  <c r="R22" i="24" l="1"/>
  <c r="S85" i="24"/>
  <c r="R39" i="24"/>
  <c r="P158" i="24"/>
  <c r="R53" i="24"/>
  <c r="R70" i="24"/>
  <c r="R36" i="24"/>
  <c r="R47" i="24"/>
  <c r="R72" i="24"/>
  <c r="R14" i="24"/>
  <c r="R37" i="24"/>
  <c r="R60" i="24"/>
  <c r="R18" i="24"/>
  <c r="R44" i="24"/>
  <c r="R31" i="24"/>
  <c r="R26" i="24"/>
  <c r="R34" i="24"/>
  <c r="R67" i="24"/>
  <c r="R51" i="24"/>
  <c r="R17" i="24"/>
  <c r="R50" i="24"/>
  <c r="R32" i="24"/>
  <c r="R85" i="24"/>
  <c r="R78" i="24"/>
  <c r="R77" i="24"/>
  <c r="R27" i="24"/>
  <c r="R15" i="24"/>
  <c r="R33" i="24"/>
  <c r="R56" i="24"/>
  <c r="R43" i="24"/>
  <c r="R64" i="24"/>
  <c r="R16" i="24"/>
  <c r="R69" i="24"/>
  <c r="R61" i="24"/>
  <c r="R58" i="24"/>
  <c r="R30" i="24"/>
  <c r="R54" i="24"/>
  <c r="R20" i="24"/>
  <c r="R21" i="24"/>
  <c r="R79" i="24"/>
  <c r="R80" i="24"/>
  <c r="R74" i="24"/>
  <c r="R71" i="24"/>
  <c r="R59" i="24"/>
  <c r="R35" i="24"/>
  <c r="R62" i="24"/>
  <c r="R63" i="24"/>
  <c r="R55" i="24"/>
  <c r="R75" i="24"/>
  <c r="R84" i="24"/>
  <c r="R29" i="24"/>
  <c r="R83" i="24"/>
  <c r="R68" i="24"/>
  <c r="R76" i="24"/>
  <c r="R38" i="24"/>
  <c r="R65" i="24"/>
  <c r="R46" i="24"/>
  <c r="R73" i="24"/>
  <c r="R19" i="24"/>
  <c r="R48" i="24"/>
  <c r="R13" i="24"/>
  <c r="I155" i="1" l="1"/>
  <c r="H155" i="1"/>
  <c r="G155" i="1"/>
  <c r="J159" i="1"/>
  <c r="I97" i="1"/>
  <c r="H97" i="1"/>
  <c r="G97" i="1"/>
  <c r="F97" i="1"/>
  <c r="I137" i="1"/>
  <c r="H137" i="1"/>
  <c r="G137" i="1"/>
  <c r="F137" i="1"/>
  <c r="I150" i="1"/>
  <c r="H150" i="1"/>
  <c r="J150" i="1" s="1"/>
  <c r="G150" i="1"/>
  <c r="J13" i="1"/>
  <c r="M13" i="1" s="1"/>
  <c r="F22" i="1"/>
  <c r="G22" i="1"/>
  <c r="G39" i="1"/>
  <c r="G106" i="1"/>
  <c r="G112" i="1"/>
  <c r="I39" i="1"/>
  <c r="F39" i="1"/>
  <c r="F106" i="1"/>
  <c r="F112" i="1"/>
  <c r="H39" i="1"/>
  <c r="I143" i="1"/>
  <c r="I130" i="1"/>
  <c r="I119" i="1"/>
  <c r="I112" i="1"/>
  <c r="I106" i="1"/>
  <c r="G143" i="1"/>
  <c r="G130" i="1"/>
  <c r="G119" i="1"/>
  <c r="I22" i="1"/>
  <c r="I80" i="1"/>
  <c r="G80" i="1"/>
  <c r="K13" i="1"/>
  <c r="F130" i="1"/>
  <c r="F119" i="1"/>
  <c r="H143" i="1"/>
  <c r="J143" i="1" s="1"/>
  <c r="H130" i="1"/>
  <c r="H119" i="1"/>
  <c r="H112" i="1"/>
  <c r="H106" i="1"/>
  <c r="H22" i="1"/>
  <c r="H80" i="1"/>
  <c r="F80" i="1"/>
  <c r="J112" i="1" l="1"/>
  <c r="K97" i="1"/>
  <c r="J22" i="1"/>
  <c r="K112" i="1"/>
  <c r="F156" i="1"/>
  <c r="J130" i="1"/>
  <c r="J39" i="1"/>
  <c r="K39" i="1"/>
  <c r="J137" i="1"/>
  <c r="M137" i="1" s="1"/>
  <c r="H156" i="1"/>
  <c r="J156" i="1" s="1"/>
  <c r="J106" i="1"/>
  <c r="I156" i="1"/>
  <c r="K106" i="1"/>
  <c r="G156" i="1"/>
  <c r="K119" i="1"/>
  <c r="J80" i="1"/>
  <c r="J119" i="1"/>
  <c r="M119" i="1" s="1"/>
  <c r="K80" i="1"/>
  <c r="K130" i="1"/>
  <c r="K150" i="1"/>
  <c r="M150" i="1" s="1"/>
  <c r="K137" i="1"/>
  <c r="J155" i="1"/>
  <c r="M155" i="1" s="1"/>
  <c r="K22" i="1"/>
  <c r="K143" i="1"/>
  <c r="M143" i="1" s="1"/>
  <c r="K155" i="1"/>
  <c r="J97" i="1"/>
  <c r="M97" i="1" s="1"/>
  <c r="G85" i="1"/>
  <c r="F85" i="1"/>
  <c r="H85" i="1"/>
  <c r="I85" i="1"/>
  <c r="M22" i="1" l="1"/>
  <c r="M39" i="1"/>
  <c r="M130" i="1"/>
  <c r="M80" i="1"/>
  <c r="M112" i="1"/>
  <c r="K156" i="1"/>
  <c r="M156" i="1" s="1"/>
  <c r="M106" i="1"/>
  <c r="K85" i="1"/>
  <c r="L43" i="1" s="1"/>
  <c r="L156" i="1"/>
  <c r="L89" i="1"/>
  <c r="L99" i="1"/>
  <c r="L108" i="1"/>
  <c r="J85" i="1"/>
  <c r="H158" i="1"/>
  <c r="H160" i="1" s="1"/>
  <c r="I158" i="1"/>
  <c r="F158" i="1"/>
  <c r="F160" i="1" s="1"/>
  <c r="G158" i="1"/>
  <c r="L102" i="1" l="1"/>
  <c r="L155" i="1"/>
  <c r="L143" i="1"/>
  <c r="L132" i="1"/>
  <c r="L126" i="1"/>
  <c r="L103" i="1"/>
  <c r="L93" i="1"/>
  <c r="L110" i="1"/>
  <c r="L91" i="1"/>
  <c r="L141" i="1"/>
  <c r="L123" i="1"/>
  <c r="L92" i="1"/>
  <c r="L95" i="1"/>
  <c r="L147" i="1"/>
  <c r="L105" i="1"/>
  <c r="L119" i="1"/>
  <c r="L153" i="1"/>
  <c r="L146" i="1"/>
  <c r="L96" i="1"/>
  <c r="L97" i="1"/>
  <c r="L121" i="1"/>
  <c r="L134" i="1"/>
  <c r="L136" i="1"/>
  <c r="L142" i="1"/>
  <c r="L130" i="1"/>
  <c r="L124" i="1"/>
  <c r="L125" i="1"/>
  <c r="L104" i="1"/>
  <c r="L117" i="1"/>
  <c r="L129" i="1"/>
  <c r="L112" i="1"/>
  <c r="L139" i="1"/>
  <c r="L127" i="1"/>
  <c r="L111" i="1"/>
  <c r="L154" i="1"/>
  <c r="L116" i="1"/>
  <c r="L140" i="1"/>
  <c r="L137" i="1"/>
  <c r="L94" i="1"/>
  <c r="L106" i="1"/>
  <c r="L100" i="1"/>
  <c r="L109" i="1"/>
  <c r="L90" i="1"/>
  <c r="L145" i="1"/>
  <c r="L128" i="1"/>
  <c r="L152" i="1"/>
  <c r="L148" i="1"/>
  <c r="L150" i="1"/>
  <c r="L149" i="1"/>
  <c r="L135" i="1"/>
  <c r="L115" i="1"/>
  <c r="L133" i="1"/>
  <c r="M85" i="1"/>
  <c r="L72" i="1"/>
  <c r="L59" i="1"/>
  <c r="L114" i="1"/>
  <c r="L101" i="1"/>
  <c r="L118" i="1"/>
  <c r="L122" i="1"/>
  <c r="L62" i="1"/>
  <c r="L70" i="1"/>
  <c r="L83" i="1"/>
  <c r="L47" i="1"/>
  <c r="L54" i="1"/>
  <c r="L85" i="1"/>
  <c r="L74" i="1"/>
  <c r="L48" i="1"/>
  <c r="L64" i="1"/>
  <c r="L76" i="1"/>
  <c r="L44" i="1"/>
  <c r="L55" i="1"/>
  <c r="L66" i="1"/>
  <c r="K158" i="1"/>
  <c r="L79" i="1"/>
  <c r="L78" i="1"/>
  <c r="L53" i="1"/>
  <c r="L60" i="1"/>
  <c r="L67" i="1"/>
  <c r="L80" i="1"/>
  <c r="L73" i="1"/>
  <c r="L50" i="1"/>
  <c r="L58" i="1"/>
  <c r="L63" i="1"/>
  <c r="L68" i="1"/>
  <c r="L84" i="1"/>
  <c r="L77" i="1"/>
  <c r="L75" i="1"/>
  <c r="L46" i="1"/>
  <c r="L51" i="1"/>
  <c r="L56" i="1"/>
  <c r="L61" i="1"/>
  <c r="L65" i="1"/>
  <c r="L69" i="1"/>
  <c r="G159" i="1"/>
  <c r="F159" i="22" s="1"/>
  <c r="H159" i="22" s="1"/>
  <c r="F159" i="23" s="1"/>
  <c r="H159" i="23" s="1"/>
  <c r="F159" i="24" s="1"/>
  <c r="H159" i="24" s="1"/>
  <c r="I159" i="1"/>
  <c r="J159" i="22" s="1"/>
  <c r="L159" i="22" s="1"/>
  <c r="J159" i="23" s="1"/>
  <c r="L159" i="23" s="1"/>
  <c r="L21" i="1"/>
  <c r="L38" i="1"/>
  <c r="L14" i="1"/>
  <c r="L22" i="1"/>
  <c r="L29" i="1"/>
  <c r="L37" i="1"/>
  <c r="L15" i="1"/>
  <c r="L30" i="1"/>
  <c r="L16" i="1"/>
  <c r="L31" i="1"/>
  <c r="L39" i="1"/>
  <c r="L19" i="1"/>
  <c r="L34" i="1"/>
  <c r="L18" i="1"/>
  <c r="L26" i="1"/>
  <c r="L33" i="1"/>
  <c r="L17" i="1"/>
  <c r="L32" i="1"/>
  <c r="L36" i="1"/>
  <c r="L20" i="1"/>
  <c r="L27" i="1"/>
  <c r="L35" i="1"/>
  <c r="J160" i="1"/>
  <c r="J158" i="1"/>
  <c r="L13" i="1"/>
  <c r="G160" i="1" l="1"/>
  <c r="N159" i="1" s="1"/>
  <c r="I160" i="1"/>
  <c r="K160" i="1" s="1"/>
  <c r="K159" i="1"/>
  <c r="L160" i="22"/>
  <c r="M160" i="22"/>
  <c r="K160" i="22"/>
  <c r="J160" i="22"/>
  <c r="M160" i="23"/>
  <c r="K160" i="23"/>
  <c r="J160" i="23"/>
  <c r="N159" i="23"/>
  <c r="H160" i="23"/>
  <c r="T159" i="23" s="1"/>
  <c r="I160" i="23"/>
  <c r="G160" i="23"/>
  <c r="F160" i="23"/>
  <c r="G160" i="22"/>
  <c r="H160" i="22"/>
  <c r="T159" i="22" s="1"/>
  <c r="I160" i="22"/>
  <c r="N159" i="22"/>
  <c r="F160" i="22"/>
  <c r="G160" i="24"/>
  <c r="H160" i="24"/>
  <c r="T159" i="24" s="1"/>
  <c r="I160" i="24"/>
  <c r="F160" i="24"/>
  <c r="L160" i="23" l="1"/>
  <c r="J159" i="24"/>
  <c r="L159" i="24" s="1"/>
  <c r="Q160" i="22"/>
  <c r="P159" i="22"/>
  <c r="P160" i="22" s="1"/>
  <c r="O160" i="22"/>
  <c r="N160" i="22"/>
  <c r="Q160" i="23"/>
  <c r="P159" i="23"/>
  <c r="P160" i="23" s="1"/>
  <c r="O160" i="23"/>
  <c r="N160" i="23"/>
  <c r="K160" i="24" l="1"/>
  <c r="J160" i="24"/>
  <c r="N159" i="24"/>
  <c r="L160" i="24"/>
  <c r="M160" i="24"/>
  <c r="P159" i="24" l="1"/>
  <c r="P160" i="24" s="1"/>
  <c r="N160" i="24"/>
  <c r="O160" i="24"/>
  <c r="Q160" i="24"/>
</calcChain>
</file>

<file path=xl/sharedStrings.xml><?xml version="1.0" encoding="utf-8"?>
<sst xmlns="http://schemas.openxmlformats.org/spreadsheetml/2006/main" count="880" uniqueCount="241">
  <si>
    <t xml:space="preserve">School Name:  </t>
  </si>
  <si>
    <t>Item</t>
  </si>
  <si>
    <t>References</t>
  </si>
  <si>
    <t>School Food Service</t>
  </si>
  <si>
    <t>Special Education</t>
  </si>
  <si>
    <t>Teachers</t>
  </si>
  <si>
    <t>100</t>
  </si>
  <si>
    <t>Social Security</t>
  </si>
  <si>
    <t>Retirement</t>
  </si>
  <si>
    <t>Unemployment</t>
  </si>
  <si>
    <t>200-290</t>
  </si>
  <si>
    <t>200</t>
  </si>
  <si>
    <t>Legal Services</t>
  </si>
  <si>
    <t>Accounting/Auditing Services</t>
  </si>
  <si>
    <t>300</t>
  </si>
  <si>
    <t>Purchased Student Transportation Services</t>
  </si>
  <si>
    <t>510-519</t>
  </si>
  <si>
    <t>Travel</t>
  </si>
  <si>
    <t>620-629</t>
  </si>
  <si>
    <t>Equipment/Furnishings</t>
  </si>
  <si>
    <t>Indirect Costs</t>
  </si>
  <si>
    <t>TOTAL EXPENDITURES</t>
  </si>
  <si>
    <t>100-900</t>
  </si>
  <si>
    <t>Medicare</t>
  </si>
  <si>
    <t>Water/Sewerage</t>
  </si>
  <si>
    <t>Interest on Loans/Notes</t>
  </si>
  <si>
    <t>GENERAL FUNDS</t>
  </si>
  <si>
    <t>Principal/Executive Salary</t>
  </si>
  <si>
    <t>Business Official Salary</t>
  </si>
  <si>
    <t>Therapists/Specialists/Counselors</t>
  </si>
  <si>
    <t xml:space="preserve">School Administrators  </t>
  </si>
  <si>
    <t>Clerical/Secretarial Salary</t>
  </si>
  <si>
    <t>Health Insurance Benefits - Current Employees</t>
  </si>
  <si>
    <t>Health Insurance Benefits - Retired Employees</t>
  </si>
  <si>
    <t>Custodial Salaries</t>
  </si>
  <si>
    <t>Management Company Services</t>
  </si>
  <si>
    <t>Repairs &amp; Maintenance Services</t>
  </si>
  <si>
    <t>Food &amp; Commodities</t>
  </si>
  <si>
    <t>600-644</t>
  </si>
  <si>
    <t>Materials and Supplies</t>
  </si>
  <si>
    <t>Earnings on Investments</t>
  </si>
  <si>
    <t>REVENUES FROM LOCAL SOURCES</t>
  </si>
  <si>
    <t>Contributions and Donations</t>
  </si>
  <si>
    <t>TOTAL REVENUES FROM LOCAL SOURCES</t>
  </si>
  <si>
    <t>REVENUE FROM STATE SOURCES</t>
  </si>
  <si>
    <t>Unrestricted Grants-In-Aid</t>
  </si>
  <si>
    <t>State Per Pupil Aid  -  MFP</t>
  </si>
  <si>
    <t>Other Unrestricted Revenues</t>
  </si>
  <si>
    <t>Restricted Grants-In-Aid</t>
  </si>
  <si>
    <t>Education Support Fund (8g)</t>
  </si>
  <si>
    <t>PIP</t>
  </si>
  <si>
    <t>TOTAL REVENUE FROM STATE SOURCES</t>
  </si>
  <si>
    <t>REVENUE FROM FEDERAL SOURCES</t>
  </si>
  <si>
    <t>Unrestricted Grants-In-Aid Direct From the Federal Gov't</t>
  </si>
  <si>
    <t>Restricted Grants-In-Aid Direct From the Federal Gov't</t>
  </si>
  <si>
    <t>Other Restricted Grants - Direct</t>
  </si>
  <si>
    <t>Restricted Grants-In-Aid From Federal Gov't Thru State</t>
  </si>
  <si>
    <t xml:space="preserve">    IDEA - Part B</t>
  </si>
  <si>
    <t>4531</t>
  </si>
  <si>
    <t xml:space="preserve">    IDEA - Preschool</t>
  </si>
  <si>
    <t>4532</t>
  </si>
  <si>
    <t xml:space="preserve">    Other Special Education Programs</t>
  </si>
  <si>
    <t>4535</t>
  </si>
  <si>
    <t>4541</t>
  </si>
  <si>
    <t xml:space="preserve">    Title I, Part C - Migrant</t>
  </si>
  <si>
    <t>4542</t>
  </si>
  <si>
    <t>4544</t>
  </si>
  <si>
    <t>4545</t>
  </si>
  <si>
    <t>4590</t>
  </si>
  <si>
    <t xml:space="preserve"> TOTAL REVENUE FROM FEDERAL SOURCES</t>
  </si>
  <si>
    <t>% of 
Total 
Budget</t>
  </si>
  <si>
    <t>Utilities (natural gas, electricity, coal, gasoline)</t>
  </si>
  <si>
    <t>Books and Periodicals (including textbooks/workbooks)</t>
  </si>
  <si>
    <t>Buildings Acquisitions (existing structures)</t>
  </si>
  <si>
    <t>TOTAL REVENUES &amp; OTHER SOURCES OF FUNDS</t>
  </si>
  <si>
    <t>SALARIES (Object 100 series)</t>
  </si>
  <si>
    <t>TOTAL SALARIES</t>
  </si>
  <si>
    <t>EMPLOYEE BENEFITS (Object 200 series)</t>
  </si>
  <si>
    <t>TOTAL EMPLOYEE BENEFITS</t>
  </si>
  <si>
    <t>TOTAL PURCHASED PROF. &amp; TECHNICAL SVCS.</t>
  </si>
  <si>
    <t>PURCHASED PROF. &amp; TECH. SVCS (Object 300 Series)</t>
  </si>
  <si>
    <t>PURCHASED PROPERTY SERVICES (Object 400 Series)</t>
  </si>
  <si>
    <t>TOTAL PURCHASED PROPERTY SERVICES</t>
  </si>
  <si>
    <t>SUPPLIES (Object 600 series)</t>
  </si>
  <si>
    <t>TOTAL SUPPLIES</t>
  </si>
  <si>
    <t>PROPERTY (Object 700 series)</t>
  </si>
  <si>
    <t>TOTAL PROPERTY</t>
  </si>
  <si>
    <t>OTHER OBJECTS (Object 800 series)</t>
  </si>
  <si>
    <t>TOTAL OTHER OBJECTS</t>
  </si>
  <si>
    <t>TOTAL OTHER USES OF FUNDS</t>
  </si>
  <si>
    <t>OTHER USES OF FUNDS (Object 900 Series)</t>
  </si>
  <si>
    <t>Revenues</t>
  </si>
  <si>
    <t>Expenditures</t>
  </si>
  <si>
    <t>L.A.U.G.H.
Source/
Object
Code</t>
  </si>
  <si>
    <t>Other Restricted Revenues (list grant &amp; amount below)</t>
  </si>
  <si>
    <t>100-150</t>
  </si>
  <si>
    <t>300-340</t>
  </si>
  <si>
    <t>Equipment &amp; Vehicle Rent/Lease</t>
  </si>
  <si>
    <t>400-490</t>
  </si>
  <si>
    <t>OTHER PURCHASED SERVICES (Object 500 Series)</t>
  </si>
  <si>
    <t>570</t>
  </si>
  <si>
    <t>630-632</t>
  </si>
  <si>
    <t>1000-1999</t>
  </si>
  <si>
    <t>Comments/Assumptions</t>
  </si>
  <si>
    <t>TOTAL OTHER PURCHASED SERVICES</t>
  </si>
  <si>
    <t xml:space="preserve">Excess (Deficiency) of Revenues over Expenditures  </t>
  </si>
  <si>
    <t xml:space="preserve">Fund Balance From Prior Year  </t>
  </si>
  <si>
    <t xml:space="preserve">Fund Balance at End of Year  </t>
  </si>
  <si>
    <t>Food Service (Income from meals)</t>
  </si>
  <si>
    <t>E-Rate Reimbursements</t>
  </si>
  <si>
    <t>Impact Aid Fund - Direct from Federal Gov't</t>
  </si>
  <si>
    <t>ROTC - Direct from Federal Gov't</t>
  </si>
  <si>
    <t>Career &amp; Technical Education</t>
  </si>
  <si>
    <t xml:space="preserve">    FEMA - Disaster Relief</t>
  </si>
  <si>
    <t>Building and Land Rent/Lease</t>
  </si>
  <si>
    <t>Food Service Management</t>
  </si>
  <si>
    <t>230-290</t>
  </si>
  <si>
    <t>Other (exclude amounts on lines 2 - 6)</t>
  </si>
  <si>
    <t>1500-1542</t>
  </si>
  <si>
    <t>1600-1620</t>
  </si>
  <si>
    <t>Other Unrestricted Grants - Direct</t>
  </si>
  <si>
    <t>500-590</t>
  </si>
  <si>
    <t>Land Purchases and Land Improvements</t>
  </si>
  <si>
    <t>730-739</t>
  </si>
  <si>
    <t>700-740</t>
  </si>
  <si>
    <t>800 - 890</t>
  </si>
  <si>
    <t>900-932</t>
  </si>
  <si>
    <t>Loan Repayment (principal only)</t>
  </si>
  <si>
    <t>SPECIAL FUNDS</t>
  </si>
  <si>
    <t xml:space="preserve">Student Count Budget is Based on: </t>
  </si>
  <si>
    <t>Local "MFP" Per Pupil Aid (Local Revenue transfers)</t>
  </si>
  <si>
    <t>580-583</t>
  </si>
  <si>
    <t>640-644</t>
  </si>
  <si>
    <t xml:space="preserve">    Extended School Year Services</t>
  </si>
  <si>
    <t>TOTAL FUNDS</t>
  </si>
  <si>
    <t xml:space="preserve">    Title I </t>
  </si>
  <si>
    <t xml:space="preserve">    Title I - School Improvement</t>
  </si>
  <si>
    <t xml:space="preserve">    Educational Excellence Fund (EEF)</t>
  </si>
  <si>
    <t>Every Student Succeeds Act (ESSA)</t>
  </si>
  <si>
    <t xml:space="preserve">     Charter School Grant (CSP Funds)</t>
  </si>
  <si>
    <t xml:space="preserve">    IDEA - High Cost Services (HCS)</t>
  </si>
  <si>
    <t xml:space="preserve">    Other ESSA Programs</t>
  </si>
  <si>
    <t xml:space="preserve">    Title IV - Student Support &amp; Acad. Enrichment (SSAE)</t>
  </si>
  <si>
    <t xml:space="preserve">    Title III</t>
  </si>
  <si>
    <t>Administrative Fee Payable to Dept of Education</t>
  </si>
  <si>
    <t>Dues and Fees</t>
  </si>
  <si>
    <t>Property Insurance</t>
  </si>
  <si>
    <t>Liability insurance</t>
  </si>
  <si>
    <t>Fleet insurance</t>
  </si>
  <si>
    <t>Errors/omissions, etc</t>
  </si>
  <si>
    <t>Faithful performance Bonds</t>
  </si>
  <si>
    <t xml:space="preserve">    Title II - Supporting Effective Instruction</t>
  </si>
  <si>
    <t xml:space="preserve">    Title IX - Homeless Education</t>
  </si>
  <si>
    <t xml:space="preserve">    Gov. Emergency Education Relief Fund (GEERF) I</t>
  </si>
  <si>
    <t xml:space="preserve">    Elem. &amp; Secondary School Emergency Relief (ESSERF) I</t>
  </si>
  <si>
    <t xml:space="preserve">    Elem. &amp; Secondary School Emergency Relief (ESSERF) II</t>
  </si>
  <si>
    <t xml:space="preserve">    American Rescue Plan Elem. &amp; Secondary  (ESSERF) III</t>
  </si>
  <si>
    <t xml:space="preserve">    Rethink K-12 Education Models Discretionary Grant </t>
  </si>
  <si>
    <t xml:space="preserve">General Fund Balance as a percentage of revenues </t>
  </si>
  <si>
    <t xml:space="preserve">TOTAL </t>
  </si>
  <si>
    <t>Budget Revisions</t>
  </si>
  <si>
    <t>Revised Annual Budget 2021-22</t>
  </si>
  <si>
    <t>Quarter</t>
  </si>
  <si>
    <t xml:space="preserve">Ending </t>
  </si>
  <si>
    <t xml:space="preserve">     LA-4 (State)</t>
  </si>
  <si>
    <t>Qtr 1</t>
  </si>
  <si>
    <t>Qtr 2</t>
  </si>
  <si>
    <t>Qtr 3</t>
  </si>
  <si>
    <t>Annual</t>
  </si>
  <si>
    <t>Budget
As of
09/30</t>
  </si>
  <si>
    <t>Budget
As of
12/31</t>
  </si>
  <si>
    <t>Budget
As of
03/30</t>
  </si>
  <si>
    <r>
      <t>·</t>
    </r>
    <r>
      <rPr>
        <sz val="7"/>
        <rFont val="Times New Roman"/>
        <family val="1"/>
      </rPr>
      <t xml:space="preserve">         </t>
    </r>
    <r>
      <rPr>
        <sz val="11"/>
        <rFont val="Calibri"/>
        <family val="2"/>
      </rPr>
      <t>Enter comments in column N as appropriate for individual revenue or expenditure items</t>
    </r>
  </si>
  <si>
    <r>
      <t>·</t>
    </r>
    <r>
      <rPr>
        <sz val="7"/>
        <rFont val="Times New Roman"/>
        <family val="1"/>
      </rPr>
      <t xml:space="preserve">         </t>
    </r>
    <r>
      <rPr>
        <sz val="11"/>
        <rFont val="Calibri"/>
        <family val="2"/>
      </rPr>
      <t>Formulas will automatically sum the General and Special Funds columns in Total Funds columns J and K for both the prior and current fiscal year numbers</t>
    </r>
  </si>
  <si>
    <r>
      <t>·</t>
    </r>
    <r>
      <rPr>
        <sz val="7"/>
        <rFont val="Times New Roman"/>
        <family val="1"/>
      </rPr>
      <t xml:space="preserve">         </t>
    </r>
    <r>
      <rPr>
        <sz val="11"/>
        <rFont val="Calibri"/>
        <family val="2"/>
      </rPr>
      <t>Enter the school name in column D</t>
    </r>
  </si>
  <si>
    <t>Instructions:</t>
  </si>
  <si>
    <t>Annual Budget Form</t>
  </si>
  <si>
    <t>Quarterly Budget Form</t>
  </si>
  <si>
    <r>
      <t>·</t>
    </r>
    <r>
      <rPr>
        <sz val="7"/>
        <rFont val="Times New Roman"/>
        <family val="1"/>
      </rPr>
      <t xml:space="preserve">         </t>
    </r>
    <r>
      <rPr>
        <sz val="11"/>
        <rFont val="Calibri"/>
        <family val="2"/>
      </rPr>
      <t>School name will automatically populate from Annual Budget form</t>
    </r>
  </si>
  <si>
    <r>
      <t>·</t>
    </r>
    <r>
      <rPr>
        <sz val="7"/>
        <rFont val="Times New Roman"/>
        <family val="1"/>
      </rPr>
      <t xml:space="preserve">         </t>
    </r>
    <r>
      <rPr>
        <sz val="11"/>
        <rFont val="Calibri"/>
        <family val="2"/>
      </rPr>
      <t>Enter the student count on which the Quarter 1 budget is based in column N</t>
    </r>
  </si>
  <si>
    <r>
      <t>·</t>
    </r>
    <r>
      <rPr>
        <sz val="7"/>
        <rFont val="Times New Roman"/>
        <family val="1"/>
      </rPr>
      <t xml:space="preserve">         </t>
    </r>
    <r>
      <rPr>
        <sz val="11"/>
        <rFont val="Calibri"/>
        <family val="2"/>
      </rPr>
      <t>Current year budget will automatically populate from Annual Budget form in columns F, J and N</t>
    </r>
  </si>
  <si>
    <t>(If needed, add additional revenue sources here)</t>
  </si>
  <si>
    <r>
      <t>·</t>
    </r>
    <r>
      <rPr>
        <sz val="7"/>
        <rFont val="Times New Roman"/>
        <family val="1"/>
      </rPr>
      <t xml:space="preserve">         </t>
    </r>
    <r>
      <rPr>
        <sz val="11"/>
        <rFont val="Calibri"/>
        <family val="2"/>
      </rPr>
      <t>Enter the student count from the prior year actual and the student count on which the current year budget is based in column N</t>
    </r>
  </si>
  <si>
    <r>
      <t>·</t>
    </r>
    <r>
      <rPr>
        <sz val="7"/>
        <rFont val="Times New Roman"/>
        <family val="1"/>
      </rPr>
      <t xml:space="preserve">         </t>
    </r>
    <r>
      <rPr>
        <sz val="11"/>
        <rFont val="Calibri"/>
        <family val="2"/>
      </rPr>
      <t xml:space="preserve">Enter the </t>
    </r>
    <r>
      <rPr>
        <i/>
        <sz val="11"/>
        <rFont val="Calibri"/>
        <family val="2"/>
      </rPr>
      <t>actual revenues and expenses</t>
    </r>
    <r>
      <rPr>
        <sz val="11"/>
        <rFont val="Calibri"/>
        <family val="2"/>
      </rPr>
      <t xml:space="preserve"> for the prior fiscal year for General Fund in column F </t>
    </r>
  </si>
  <si>
    <r>
      <t>·</t>
    </r>
    <r>
      <rPr>
        <sz val="7"/>
        <rFont val="Times New Roman"/>
        <family val="1"/>
      </rPr>
      <t xml:space="preserve">         </t>
    </r>
    <r>
      <rPr>
        <sz val="11"/>
        <rFont val="Calibri"/>
        <family val="2"/>
      </rPr>
      <t xml:space="preserve">Enter the </t>
    </r>
    <r>
      <rPr>
        <i/>
        <sz val="11"/>
        <rFont val="Calibri"/>
        <family val="2"/>
      </rPr>
      <t>actual revenues and expenses</t>
    </r>
    <r>
      <rPr>
        <sz val="11"/>
        <rFont val="Calibri"/>
        <family val="2"/>
      </rPr>
      <t xml:space="preserve"> for the prior fiscal year for Special Funds in column H</t>
    </r>
  </si>
  <si>
    <r>
      <t>·</t>
    </r>
    <r>
      <rPr>
        <sz val="7"/>
        <rFont val="Times New Roman"/>
        <family val="1"/>
      </rPr>
      <t xml:space="preserve">         </t>
    </r>
    <r>
      <rPr>
        <sz val="11"/>
        <rFont val="Calibri"/>
        <family val="2"/>
      </rPr>
      <t xml:space="preserve">Enter the </t>
    </r>
    <r>
      <rPr>
        <i/>
        <sz val="11"/>
        <rFont val="Calibri"/>
        <family val="2"/>
      </rPr>
      <t xml:space="preserve">budget for the current fiscal year for </t>
    </r>
    <r>
      <rPr>
        <sz val="11"/>
        <rFont val="Calibri"/>
        <family val="2"/>
      </rPr>
      <t>Special Funds in column I</t>
    </r>
  </si>
  <si>
    <r>
      <t>o</t>
    </r>
    <r>
      <rPr>
        <sz val="7"/>
        <color rgb="FF0070C0"/>
        <rFont val="Times New Roman"/>
        <family val="1"/>
      </rPr>
      <t xml:space="preserve">   </t>
    </r>
    <r>
      <rPr>
        <sz val="11"/>
        <color rgb="FF0070C0"/>
        <rFont val="Calibri"/>
        <family val="2"/>
      </rPr>
      <t xml:space="preserve">Note:  Annual Budget data aligns with the Annual Financial Report (AFR) and the Louisiana Accounting and Uniform Governmental Handbook (LAUGH), Bulletin 1929 both of which follow governmental accounting principles.  
Louisiana laws contain requirements for school district accounting.  By law, the Louisiana Accounting and Uniform Governmental Handbook (LAUGH) (Bulletin 1929) is the required accounting manual for local educational agencies.  
This document can be accessed on the Department of Education's website at www.louisianabelieves.com.  (link:  http://www.louisianabelieves.com/docs/school-choice/guide---laugh-guide.pdf?sfvrsn=2 )  </t>
    </r>
  </si>
  <si>
    <r>
      <t>·</t>
    </r>
    <r>
      <rPr>
        <sz val="7"/>
        <rFont val="Times New Roman"/>
        <family val="1"/>
      </rPr>
      <t xml:space="preserve">         </t>
    </r>
    <r>
      <rPr>
        <sz val="11"/>
        <rFont val="Calibri"/>
        <family val="2"/>
      </rPr>
      <t>Enter the Quarter 1 revenues and expenses for both General and Special Funds in Yr-to-Date Revenue/Expenditures in columns I and M</t>
    </r>
  </si>
  <si>
    <r>
      <t>·</t>
    </r>
    <r>
      <rPr>
        <sz val="7"/>
        <rFont val="Times New Roman"/>
        <family val="1"/>
      </rPr>
      <t xml:space="preserve">         </t>
    </r>
    <r>
      <rPr>
        <sz val="11"/>
        <rFont val="Calibri"/>
        <family val="2"/>
      </rPr>
      <t>Formulas will automatically sum the Yr-to-Date Revenue/Expenditures in Total Funds column Q</t>
    </r>
  </si>
  <si>
    <t>Pandemic Relief Funds</t>
  </si>
  <si>
    <t>Other Restricted Grants thru State (list grant &amp; amount below)</t>
  </si>
  <si>
    <r>
      <t xml:space="preserve">Other Sources of Funds </t>
    </r>
    <r>
      <rPr>
        <i/>
        <sz val="11"/>
        <rFont val="Arial"/>
        <family val="2"/>
      </rPr>
      <t>(Provide Detail)</t>
    </r>
  </si>
  <si>
    <t>Other Sources of Funds (Provide Detail)</t>
  </si>
  <si>
    <t>Yr-to-Date Revenue/
Expenditures</t>
  </si>
  <si>
    <t>SPECIAL FUNDS
Includes Special Fund Federal, Federal ESSA, &amp; Other Special Funds</t>
  </si>
  <si>
    <t>Actual
% of 
Budget</t>
  </si>
  <si>
    <t>Other School Administrators (exclude amounts on lines 79-80)</t>
  </si>
  <si>
    <t>Other (excludes amounts on lines 79-85)</t>
  </si>
  <si>
    <t>Other (excludes amounts on lines 89-94)</t>
  </si>
  <si>
    <t>Other Purch Prof/Tech Svcs (excludes amounts on lines 98-100)</t>
  </si>
  <si>
    <t>Other (excludes amounts on lines 104-107)</t>
  </si>
  <si>
    <t>Other (excludes amounts on lines 111-118)</t>
  </si>
  <si>
    <t>Other Supplies (excludes amounts on lines 122-125)</t>
  </si>
  <si>
    <t>Other (Excludes amounts on lines 129-131)</t>
  </si>
  <si>
    <t>Other (excludes amounts on lines 135-138)</t>
  </si>
  <si>
    <t>Other (Excludes amounts on line 142)</t>
  </si>
  <si>
    <t>Other (exclude amounts on lines 3-7)</t>
  </si>
  <si>
    <t>Includes Special Fund Federal, Federal ESSA and Other Special Funds</t>
  </si>
  <si>
    <t>Other (Excludes amounts on lines 129-132)</t>
  </si>
  <si>
    <t>Other (Excludes amount on line 142)</t>
  </si>
  <si>
    <r>
      <t>·</t>
    </r>
    <r>
      <rPr>
        <sz val="7"/>
        <rFont val="Times New Roman"/>
        <family val="1"/>
      </rPr>
      <t xml:space="preserve">         </t>
    </r>
    <r>
      <rPr>
        <sz val="11"/>
        <rFont val="Calibri"/>
        <family val="2"/>
      </rPr>
      <t xml:space="preserve">Enter the </t>
    </r>
    <r>
      <rPr>
        <i/>
        <sz val="11"/>
        <rFont val="Calibri"/>
        <family val="2"/>
      </rPr>
      <t>budget for the current fiscal year</t>
    </r>
    <r>
      <rPr>
        <sz val="11"/>
        <rFont val="Calibri"/>
        <family val="2"/>
      </rPr>
      <t xml:space="preserve">, for General Fund in column G </t>
    </r>
  </si>
  <si>
    <t xml:space="preserve">    Coronavirus Relief Fund</t>
  </si>
  <si>
    <t>Budget Adjustments</t>
  </si>
  <si>
    <r>
      <t>·</t>
    </r>
    <r>
      <rPr>
        <sz val="7"/>
        <rFont val="Times New Roman"/>
        <family val="1"/>
      </rPr>
      <t xml:space="preserve">         </t>
    </r>
    <r>
      <rPr>
        <sz val="11"/>
        <rFont val="Calibri"/>
        <family val="2"/>
      </rPr>
      <t>Enter any budget adjustments (plus or minus amounts)  in columns G and K</t>
    </r>
  </si>
  <si>
    <r>
      <t>·</t>
    </r>
    <r>
      <rPr>
        <sz val="7"/>
        <rFont val="Times New Roman"/>
        <family val="1"/>
      </rPr>
      <t xml:space="preserve">         </t>
    </r>
    <r>
      <rPr>
        <sz val="11"/>
        <rFont val="Calibri"/>
        <family val="2"/>
      </rPr>
      <t>Budget adjustment amounts for both General and Special Funds will be summed in column O</t>
    </r>
  </si>
  <si>
    <t>Due Date:</t>
  </si>
  <si>
    <t>Financial Report</t>
  </si>
  <si>
    <t>September 30</t>
  </si>
  <si>
    <t>October 31</t>
  </si>
  <si>
    <t>January 31</t>
  </si>
  <si>
    <t>April 30</t>
  </si>
  <si>
    <t>Annual Operating Budget</t>
  </si>
  <si>
    <t>Adopted Operating Budget</t>
  </si>
  <si>
    <t>First Quarter Financial Report</t>
  </si>
  <si>
    <t>Second Quarter Financial Report</t>
  </si>
  <si>
    <t>Third Quarter Financial Report</t>
  </si>
  <si>
    <t>Includes actual data for the prior fiscal year ending June 30 along with budgeted data for the current fiscal year starting July 1.</t>
  </si>
  <si>
    <t>Submission is required if July 31 Annual Operating Budget was not adopted in accordance with the Louisiana Local Government Budget Act.</t>
  </si>
  <si>
    <t>Includes budgeted data for the fiscal year along with the year to date (YTD) actual data through September 30.</t>
  </si>
  <si>
    <t>Includes budgeted data for the fiscal year along with the year to date (YTD) actual data through March 31.</t>
  </si>
  <si>
    <t>Includes budgeted data for the fiscal year along with the year to date (YTD) actual data through December 31.</t>
  </si>
  <si>
    <r>
      <t>·</t>
    </r>
    <r>
      <rPr>
        <sz val="7"/>
        <rFont val="Times New Roman"/>
        <family val="1"/>
      </rPr>
      <t xml:space="preserve">         </t>
    </r>
    <r>
      <rPr>
        <sz val="11"/>
        <rFont val="Calibri"/>
        <family val="2"/>
      </rPr>
      <t>Adjusted budget including current year budget plus or minus budget adjustments will automatically sum in the "Budget as of" column (columns H, L and P)</t>
    </r>
  </si>
  <si>
    <t>August 1</t>
  </si>
  <si>
    <t>Budget 2025-26</t>
  </si>
  <si>
    <t>Budget 
2025-26</t>
  </si>
  <si>
    <t>Actual 2024-25</t>
  </si>
  <si>
    <t>Actual
2024-25</t>
  </si>
  <si>
    <t>FISCAL YEAR 2025-2026 
Annual Budget</t>
  </si>
  <si>
    <t>FISCAL YEAR 2025-2026
CHARTER SCHOOL BUDGET REPORT</t>
  </si>
  <si>
    <t>FISCAL YEAR 2024-2026                              CHARTER SCHOOL BUDGET REPORT</t>
  </si>
  <si>
    <t>JCFA East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</si>
</sst>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_);\(&quot;$&quot;#,##0\)"/>
    <numFmt numFmtId="6" formatCode="&quot;$&quot;#,##0_);[Red]\(&quot;$&quot;#,##0\)"/>
    <numFmt numFmtId="8" formatCode="&quot;$&quot;#,##0.00_);[Red]\(&quot;$&quot;#,##0.00\)"/>
    <numFmt numFmtId="164" formatCode="0.0%"/>
  </numFmts>
  <fonts count="25">
    <font>
      <sz val="12"/>
      <name val="Arial MT"/>
    </font>
    <font>
      <sz val="10"/>
      <name val="Arial"/>
      <family val="2"/>
    </font>
    <font>
      <sz val="12"/>
      <name val="Arial"/>
      <family val="2"/>
    </font>
    <font>
      <b/>
      <sz val="14"/>
      <name val="Arial"/>
      <family val="2"/>
    </font>
    <font>
      <b/>
      <sz val="10"/>
      <name val="Arial"/>
      <family val="2"/>
    </font>
    <font>
      <b/>
      <sz val="12"/>
      <name val="Arial"/>
      <family val="2"/>
    </font>
    <font>
      <sz val="10"/>
      <name val="Arial"/>
      <family val="2"/>
    </font>
    <font>
      <sz val="11"/>
      <name val="Arial"/>
      <family val="2"/>
    </font>
    <font>
      <b/>
      <sz val="11"/>
      <name val="Arial"/>
      <family val="2"/>
    </font>
    <font>
      <sz val="9"/>
      <name val="Arial"/>
      <family val="2"/>
    </font>
    <font>
      <sz val="14"/>
      <name val="Arial"/>
      <family val="2"/>
    </font>
    <font>
      <i/>
      <sz val="11"/>
      <name val="Arial"/>
      <family val="2"/>
    </font>
    <font>
      <b/>
      <u/>
      <sz val="11"/>
      <name val="Arial"/>
      <family val="2"/>
    </font>
    <font>
      <u/>
      <sz val="11"/>
      <name val="Arial"/>
      <family val="2"/>
    </font>
    <font>
      <b/>
      <sz val="12"/>
      <name val="Arial MT"/>
    </font>
    <font>
      <b/>
      <u/>
      <sz val="14"/>
      <name val="Arial"/>
      <family val="2"/>
    </font>
    <font>
      <sz val="11"/>
      <name val="Symbol"/>
      <family val="1"/>
      <charset val="2"/>
    </font>
    <font>
      <sz val="7"/>
      <name val="Times New Roman"/>
      <family val="1"/>
    </font>
    <font>
      <sz val="11"/>
      <name val="Calibri"/>
      <family val="2"/>
    </font>
    <font>
      <i/>
      <sz val="11"/>
      <name val="Calibri"/>
      <family val="2"/>
    </font>
    <font>
      <sz val="11"/>
      <color rgb="FF0070C0"/>
      <name val="Symbol"/>
      <family val="1"/>
      <charset val="2"/>
    </font>
    <font>
      <sz val="7"/>
      <color rgb="FF0070C0"/>
      <name val="Times New Roman"/>
      <family val="1"/>
    </font>
    <font>
      <sz val="11"/>
      <color rgb="FF0070C0"/>
      <name val="Calibri"/>
      <family val="2"/>
    </font>
    <font>
      <u/>
      <sz val="10"/>
      <name val="Arial"/>
      <family val="2"/>
    </font>
    <font>
      <b/>
      <sz val="14"/>
      <name val="Arial MT"/>
    </font>
  </fonts>
  <fills count="17">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3"/>
        <bgColor indexed="8"/>
      </patternFill>
    </fill>
    <fill>
      <patternFill patternType="solid">
        <fgColor rgb="FFFFCC99"/>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FFFF99"/>
        <bgColor indexed="64"/>
      </patternFill>
    </fill>
    <fill>
      <patternFill patternType="solid">
        <fgColor theme="9" tint="0.59999389629810485"/>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rgb="FFFF99CC"/>
        <bgColor indexed="64"/>
      </patternFill>
    </fill>
    <fill>
      <patternFill patternType="solid">
        <fgColor theme="5" tint="0.59999389629810485"/>
        <bgColor indexed="64"/>
      </patternFill>
    </fill>
  </fills>
  <borders count="176">
    <border>
      <left/>
      <right/>
      <top/>
      <bottom/>
      <diagonal/>
    </border>
    <border>
      <left style="double">
        <color indexed="8"/>
      </left>
      <right/>
      <top style="double">
        <color indexed="8"/>
      </top>
      <bottom/>
      <diagonal/>
    </border>
    <border>
      <left style="double">
        <color indexed="8"/>
      </left>
      <right/>
      <top/>
      <bottom/>
      <diagonal/>
    </border>
    <border>
      <left/>
      <right/>
      <top style="double">
        <color indexed="8"/>
      </top>
      <bottom/>
      <diagonal/>
    </border>
    <border>
      <left style="double">
        <color indexed="8"/>
      </left>
      <right/>
      <top/>
      <bottom style="double">
        <color indexed="8"/>
      </bottom>
      <diagonal/>
    </border>
    <border>
      <left style="double">
        <color indexed="64"/>
      </left>
      <right/>
      <top style="thin">
        <color indexed="22"/>
      </top>
      <bottom style="thin">
        <color indexed="22"/>
      </bottom>
      <diagonal/>
    </border>
    <border>
      <left/>
      <right/>
      <top style="thin">
        <color indexed="22"/>
      </top>
      <bottom style="thin">
        <color indexed="22"/>
      </bottom>
      <diagonal/>
    </border>
    <border>
      <left style="double">
        <color indexed="8"/>
      </left>
      <right style="double">
        <color indexed="22"/>
      </right>
      <top/>
      <bottom style="hair">
        <color indexed="64"/>
      </bottom>
      <diagonal/>
    </border>
    <border>
      <left style="double">
        <color indexed="8"/>
      </left>
      <right/>
      <top style="hair">
        <color indexed="64"/>
      </top>
      <bottom/>
      <diagonal/>
    </border>
    <border>
      <left style="double">
        <color indexed="8"/>
      </left>
      <right style="double">
        <color indexed="22"/>
      </right>
      <top style="thin">
        <color indexed="22"/>
      </top>
      <bottom style="thin">
        <color indexed="22"/>
      </bottom>
      <diagonal/>
    </border>
    <border>
      <left style="thin">
        <color indexed="8"/>
      </left>
      <right style="thin">
        <color indexed="55"/>
      </right>
      <top style="thin">
        <color indexed="8"/>
      </top>
      <bottom style="thin">
        <color indexed="55"/>
      </bottom>
      <diagonal/>
    </border>
    <border>
      <left style="thin">
        <color indexed="55"/>
      </left>
      <right style="thin">
        <color indexed="8"/>
      </right>
      <top style="thin">
        <color indexed="8"/>
      </top>
      <bottom style="thin">
        <color indexed="55"/>
      </bottom>
      <diagonal/>
    </border>
    <border>
      <left style="thin">
        <color indexed="8"/>
      </left>
      <right style="thin">
        <color indexed="55"/>
      </right>
      <top style="thin">
        <color indexed="55"/>
      </top>
      <bottom style="thin">
        <color indexed="55"/>
      </bottom>
      <diagonal/>
    </border>
    <border>
      <left style="thin">
        <color indexed="55"/>
      </left>
      <right style="thin">
        <color indexed="8"/>
      </right>
      <top style="thin">
        <color indexed="55"/>
      </top>
      <bottom style="thin">
        <color indexed="55"/>
      </bottom>
      <diagonal/>
    </border>
    <border>
      <left style="thin">
        <color indexed="8"/>
      </left>
      <right style="thin">
        <color indexed="55"/>
      </right>
      <top style="thin">
        <color indexed="55"/>
      </top>
      <bottom style="thin">
        <color indexed="8"/>
      </bottom>
      <diagonal/>
    </border>
    <border>
      <left style="thin">
        <color indexed="55"/>
      </left>
      <right style="thin">
        <color indexed="8"/>
      </right>
      <top style="thin">
        <color indexed="55"/>
      </top>
      <bottom style="thin">
        <color indexed="8"/>
      </bottom>
      <diagonal/>
    </border>
    <border>
      <left/>
      <right style="double">
        <color indexed="8"/>
      </right>
      <top style="thin">
        <color indexed="22"/>
      </top>
      <bottom style="thin">
        <color indexed="22"/>
      </bottom>
      <diagonal/>
    </border>
    <border>
      <left style="double">
        <color indexed="23"/>
      </left>
      <right style="double">
        <color indexed="23"/>
      </right>
      <top style="thin">
        <color indexed="22"/>
      </top>
      <bottom style="thin">
        <color indexed="22"/>
      </bottom>
      <diagonal/>
    </border>
    <border>
      <left style="double">
        <color indexed="23"/>
      </left>
      <right style="double">
        <color indexed="23"/>
      </right>
      <top style="thin">
        <color indexed="55"/>
      </top>
      <bottom style="thin">
        <color indexed="55"/>
      </bottom>
      <diagonal/>
    </border>
    <border>
      <left style="double">
        <color indexed="23"/>
      </left>
      <right style="double">
        <color indexed="23"/>
      </right>
      <top style="thin">
        <color indexed="55"/>
      </top>
      <bottom style="thin">
        <color indexed="22"/>
      </bottom>
      <diagonal/>
    </border>
    <border>
      <left/>
      <right style="double">
        <color indexed="23"/>
      </right>
      <top style="thin">
        <color indexed="22"/>
      </top>
      <bottom style="thin">
        <color indexed="22"/>
      </bottom>
      <diagonal/>
    </border>
    <border>
      <left style="double">
        <color indexed="23"/>
      </left>
      <right style="thin">
        <color indexed="23"/>
      </right>
      <top style="thin">
        <color indexed="22"/>
      </top>
      <bottom style="thin">
        <color indexed="22"/>
      </bottom>
      <diagonal/>
    </border>
    <border>
      <left/>
      <right style="double">
        <color indexed="23"/>
      </right>
      <top style="thin">
        <color indexed="22"/>
      </top>
      <bottom style="thin">
        <color indexed="55"/>
      </bottom>
      <diagonal/>
    </border>
    <border>
      <left style="double">
        <color indexed="23"/>
      </left>
      <right style="thin">
        <color indexed="23"/>
      </right>
      <top style="thin">
        <color indexed="22"/>
      </top>
      <bottom style="thin">
        <color indexed="55"/>
      </bottom>
      <diagonal/>
    </border>
    <border>
      <left style="double">
        <color indexed="23"/>
      </left>
      <right/>
      <top style="thin">
        <color indexed="22"/>
      </top>
      <bottom style="thin">
        <color indexed="22"/>
      </bottom>
      <diagonal/>
    </border>
    <border>
      <left style="thin">
        <color indexed="23"/>
      </left>
      <right style="double">
        <color indexed="23"/>
      </right>
      <top style="thin">
        <color indexed="22"/>
      </top>
      <bottom style="thin">
        <color indexed="22"/>
      </bottom>
      <diagonal/>
    </border>
    <border>
      <left style="thin">
        <color indexed="23"/>
      </left>
      <right style="double">
        <color indexed="23"/>
      </right>
      <top style="thin">
        <color indexed="22"/>
      </top>
      <bottom style="thin">
        <color indexed="64"/>
      </bottom>
      <diagonal/>
    </border>
    <border>
      <left style="thin">
        <color indexed="23"/>
      </left>
      <right style="double">
        <color indexed="23"/>
      </right>
      <top/>
      <bottom style="thin">
        <color indexed="22"/>
      </bottom>
      <diagonal/>
    </border>
    <border>
      <left style="double">
        <color indexed="64"/>
      </left>
      <right/>
      <top/>
      <bottom style="thin">
        <color indexed="22"/>
      </bottom>
      <diagonal/>
    </border>
    <border>
      <left/>
      <right/>
      <top/>
      <bottom style="thin">
        <color indexed="22"/>
      </bottom>
      <diagonal/>
    </border>
    <border>
      <left style="double">
        <color indexed="23"/>
      </left>
      <right style="double">
        <color indexed="23"/>
      </right>
      <top/>
      <bottom style="thin">
        <color indexed="22"/>
      </bottom>
      <diagonal/>
    </border>
    <border>
      <left style="double">
        <color indexed="23"/>
      </left>
      <right style="thin">
        <color indexed="23"/>
      </right>
      <top/>
      <bottom style="thin">
        <color indexed="22"/>
      </bottom>
      <diagonal/>
    </border>
    <border>
      <left/>
      <right style="double">
        <color indexed="23"/>
      </right>
      <top/>
      <bottom style="thin">
        <color indexed="22"/>
      </bottom>
      <diagonal/>
    </border>
    <border>
      <left style="double">
        <color indexed="23"/>
      </left>
      <right style="double">
        <color indexed="23"/>
      </right>
      <top/>
      <bottom style="thin">
        <color indexed="55"/>
      </bottom>
      <diagonal/>
    </border>
    <border>
      <left/>
      <right style="double">
        <color indexed="8"/>
      </right>
      <top/>
      <bottom style="thin">
        <color indexed="22"/>
      </bottom>
      <diagonal/>
    </border>
    <border>
      <left style="double">
        <color indexed="23"/>
      </left>
      <right/>
      <top/>
      <bottom style="thin">
        <color indexed="22"/>
      </bottom>
      <diagonal/>
    </border>
    <border>
      <left style="double">
        <color indexed="64"/>
      </left>
      <right/>
      <top style="thin">
        <color indexed="22"/>
      </top>
      <bottom/>
      <diagonal/>
    </border>
    <border>
      <left/>
      <right/>
      <top style="thin">
        <color indexed="22"/>
      </top>
      <bottom/>
      <diagonal/>
    </border>
    <border>
      <left style="double">
        <color indexed="23"/>
      </left>
      <right style="double">
        <color indexed="23"/>
      </right>
      <top style="thin">
        <color indexed="22"/>
      </top>
      <bottom/>
      <diagonal/>
    </border>
    <border>
      <left style="double">
        <color indexed="23"/>
      </left>
      <right style="thin">
        <color indexed="23"/>
      </right>
      <top style="thin">
        <color indexed="22"/>
      </top>
      <bottom/>
      <diagonal/>
    </border>
    <border>
      <left/>
      <right style="double">
        <color indexed="23"/>
      </right>
      <top style="thin">
        <color indexed="22"/>
      </top>
      <bottom/>
      <diagonal/>
    </border>
    <border>
      <left/>
      <right style="double">
        <color indexed="8"/>
      </right>
      <top style="thin">
        <color indexed="22"/>
      </top>
      <bottom/>
      <diagonal/>
    </border>
    <border>
      <left/>
      <right/>
      <top style="thin">
        <color indexed="55"/>
      </top>
      <bottom style="thin">
        <color indexed="55"/>
      </bottom>
      <diagonal/>
    </border>
    <border>
      <left/>
      <right style="double">
        <color indexed="8"/>
      </right>
      <top style="thin">
        <color indexed="55"/>
      </top>
      <bottom style="thin">
        <color indexed="55"/>
      </bottom>
      <diagonal/>
    </border>
    <border>
      <left/>
      <right style="double">
        <color indexed="23"/>
      </right>
      <top style="thin">
        <color indexed="55"/>
      </top>
      <bottom style="thin">
        <color indexed="22"/>
      </bottom>
      <diagonal/>
    </border>
    <border>
      <left/>
      <right style="double">
        <color indexed="23"/>
      </right>
      <top style="thin">
        <color indexed="55"/>
      </top>
      <bottom style="thin">
        <color indexed="55"/>
      </bottom>
      <diagonal/>
    </border>
    <border>
      <left style="double">
        <color indexed="23"/>
      </left>
      <right style="thin">
        <color indexed="23"/>
      </right>
      <top style="thin">
        <color indexed="55"/>
      </top>
      <bottom style="thin">
        <color indexed="22"/>
      </bottom>
      <diagonal/>
    </border>
    <border>
      <left style="double">
        <color indexed="23"/>
      </left>
      <right style="thin">
        <color indexed="23"/>
      </right>
      <top style="thin">
        <color indexed="55"/>
      </top>
      <bottom style="thin">
        <color indexed="55"/>
      </bottom>
      <diagonal/>
    </border>
    <border>
      <left/>
      <right/>
      <top style="thin">
        <color indexed="22"/>
      </top>
      <bottom style="double">
        <color indexed="8"/>
      </bottom>
      <diagonal/>
    </border>
    <border>
      <left style="double">
        <color indexed="23"/>
      </left>
      <right style="double">
        <color indexed="23"/>
      </right>
      <top style="thin">
        <color indexed="22"/>
      </top>
      <bottom style="double">
        <color indexed="8"/>
      </bottom>
      <diagonal/>
    </border>
    <border>
      <left style="double">
        <color indexed="23"/>
      </left>
      <right/>
      <top style="thin">
        <color indexed="22"/>
      </top>
      <bottom style="double">
        <color indexed="8"/>
      </bottom>
      <diagonal/>
    </border>
    <border>
      <left style="thin">
        <color indexed="23"/>
      </left>
      <right style="double">
        <color indexed="23"/>
      </right>
      <top style="thin">
        <color indexed="22"/>
      </top>
      <bottom style="double">
        <color indexed="8"/>
      </bottom>
      <diagonal/>
    </border>
    <border>
      <left/>
      <right style="double">
        <color indexed="8"/>
      </right>
      <top style="thin">
        <color indexed="22"/>
      </top>
      <bottom style="double">
        <color indexed="8"/>
      </bottom>
      <diagonal/>
    </border>
    <border>
      <left style="double">
        <color indexed="8"/>
      </left>
      <right style="double">
        <color indexed="22"/>
      </right>
      <top style="thin">
        <color indexed="22"/>
      </top>
      <bottom style="double">
        <color indexed="8"/>
      </bottom>
      <diagonal/>
    </border>
    <border>
      <left style="double">
        <color indexed="8"/>
      </left>
      <right/>
      <top style="hair">
        <color indexed="64"/>
      </top>
      <bottom style="double">
        <color indexed="8"/>
      </bottom>
      <diagonal/>
    </border>
    <border>
      <left style="double">
        <color indexed="64"/>
      </left>
      <right/>
      <top style="thin">
        <color indexed="22"/>
      </top>
      <bottom style="double">
        <color indexed="8"/>
      </bottom>
      <diagonal/>
    </border>
    <border>
      <left style="double">
        <color indexed="23"/>
      </left>
      <right style="thin">
        <color indexed="23"/>
      </right>
      <top style="thin">
        <color indexed="22"/>
      </top>
      <bottom style="double">
        <color indexed="8"/>
      </bottom>
      <diagonal/>
    </border>
    <border>
      <left/>
      <right style="double">
        <color indexed="23"/>
      </right>
      <top style="thin">
        <color indexed="22"/>
      </top>
      <bottom style="double">
        <color indexed="8"/>
      </bottom>
      <diagonal/>
    </border>
    <border>
      <left style="double">
        <color indexed="23"/>
      </left>
      <right style="double">
        <color indexed="23"/>
      </right>
      <top/>
      <bottom/>
      <diagonal/>
    </border>
    <border>
      <left/>
      <right style="double">
        <color indexed="8"/>
      </right>
      <top/>
      <bottom/>
      <diagonal/>
    </border>
    <border>
      <left style="double">
        <color indexed="8"/>
      </left>
      <right style="double">
        <color indexed="23"/>
      </right>
      <top style="hair">
        <color indexed="64"/>
      </top>
      <bottom/>
      <diagonal/>
    </border>
    <border>
      <left style="double">
        <color indexed="8"/>
      </left>
      <right style="double">
        <color indexed="23"/>
      </right>
      <top style="thin">
        <color indexed="8"/>
      </top>
      <bottom style="thin">
        <color indexed="22"/>
      </bottom>
      <diagonal/>
    </border>
    <border>
      <left style="double">
        <color indexed="8"/>
      </left>
      <right style="double">
        <color indexed="23"/>
      </right>
      <top style="thin">
        <color indexed="22"/>
      </top>
      <bottom style="thin">
        <color indexed="22"/>
      </bottom>
      <diagonal/>
    </border>
    <border>
      <left/>
      <right style="double">
        <color indexed="23"/>
      </right>
      <top/>
      <bottom/>
      <diagonal/>
    </border>
    <border>
      <left style="double">
        <color indexed="23"/>
      </left>
      <right style="thin">
        <color indexed="23"/>
      </right>
      <top style="double">
        <color indexed="8"/>
      </top>
      <bottom style="thin">
        <color indexed="55"/>
      </bottom>
      <diagonal/>
    </border>
    <border>
      <left/>
      <right style="double">
        <color indexed="23"/>
      </right>
      <top/>
      <bottom style="thin">
        <color indexed="55"/>
      </bottom>
      <diagonal/>
    </border>
    <border>
      <left style="double">
        <color indexed="23"/>
      </left>
      <right style="thin">
        <color indexed="55"/>
      </right>
      <top style="double">
        <color indexed="8"/>
      </top>
      <bottom/>
      <diagonal/>
    </border>
    <border>
      <left style="double">
        <color indexed="23"/>
      </left>
      <right style="thin">
        <color indexed="55"/>
      </right>
      <top/>
      <bottom style="thin">
        <color indexed="22"/>
      </bottom>
      <diagonal/>
    </border>
    <border>
      <left style="double">
        <color indexed="23"/>
      </left>
      <right style="thin">
        <color indexed="55"/>
      </right>
      <top style="thin">
        <color indexed="22"/>
      </top>
      <bottom style="thin">
        <color indexed="22"/>
      </bottom>
      <diagonal/>
    </border>
    <border>
      <left style="double">
        <color indexed="23"/>
      </left>
      <right style="thin">
        <color indexed="55"/>
      </right>
      <top style="thin">
        <color indexed="22"/>
      </top>
      <bottom/>
      <diagonal/>
    </border>
    <border>
      <left style="double">
        <color indexed="23"/>
      </left>
      <right style="thin">
        <color indexed="55"/>
      </right>
      <top style="thin">
        <color indexed="22"/>
      </top>
      <bottom style="double">
        <color indexed="8"/>
      </bottom>
      <diagonal/>
    </border>
    <border>
      <left style="double">
        <color indexed="23"/>
      </left>
      <right style="double">
        <color indexed="23"/>
      </right>
      <top style="thin">
        <color indexed="22"/>
      </top>
      <bottom style="thin">
        <color indexed="23"/>
      </bottom>
      <diagonal/>
    </border>
    <border>
      <left style="double">
        <color indexed="23"/>
      </left>
      <right style="thin">
        <color indexed="23"/>
      </right>
      <top style="thin">
        <color indexed="22"/>
      </top>
      <bottom style="thin">
        <color indexed="23"/>
      </bottom>
      <diagonal/>
    </border>
    <border>
      <left/>
      <right style="double">
        <color indexed="23"/>
      </right>
      <top style="thin">
        <color indexed="22"/>
      </top>
      <bottom style="thin">
        <color indexed="23"/>
      </bottom>
      <diagonal/>
    </border>
    <border>
      <left/>
      <right style="double">
        <color indexed="8"/>
      </right>
      <top style="thin">
        <color indexed="22"/>
      </top>
      <bottom style="thin">
        <color indexed="23"/>
      </bottom>
      <diagonal/>
    </border>
    <border>
      <left style="double">
        <color indexed="8"/>
      </left>
      <right style="double">
        <color indexed="22"/>
      </right>
      <top/>
      <bottom style="thin">
        <color indexed="22"/>
      </bottom>
      <diagonal/>
    </border>
    <border>
      <left style="double">
        <color indexed="23"/>
      </left>
      <right/>
      <top/>
      <bottom/>
      <diagonal/>
    </border>
    <border>
      <left style="thin">
        <color indexed="23"/>
      </left>
      <right style="double">
        <color indexed="23"/>
      </right>
      <top/>
      <bottom/>
      <diagonal/>
    </border>
    <border>
      <left style="double">
        <color indexed="23"/>
      </left>
      <right style="thin">
        <color indexed="23"/>
      </right>
      <top/>
      <bottom style="thin">
        <color indexed="55"/>
      </bottom>
      <diagonal/>
    </border>
    <border>
      <left style="double">
        <color indexed="8"/>
      </left>
      <right style="double">
        <color indexed="23"/>
      </right>
      <top/>
      <bottom style="thin">
        <color indexed="22"/>
      </bottom>
      <diagonal/>
    </border>
    <border>
      <left style="thin">
        <color indexed="8"/>
      </left>
      <right style="hair">
        <color indexed="22"/>
      </right>
      <top style="thin">
        <color indexed="8"/>
      </top>
      <bottom style="double">
        <color indexed="22"/>
      </bottom>
      <diagonal/>
    </border>
    <border>
      <left style="hair">
        <color indexed="22"/>
      </left>
      <right style="hair">
        <color indexed="22"/>
      </right>
      <top style="thin">
        <color indexed="8"/>
      </top>
      <bottom style="double">
        <color indexed="22"/>
      </bottom>
      <diagonal/>
    </border>
    <border>
      <left style="hair">
        <color indexed="22"/>
      </left>
      <right/>
      <top style="thin">
        <color indexed="8"/>
      </top>
      <bottom style="double">
        <color indexed="22"/>
      </bottom>
      <diagonal/>
    </border>
    <border>
      <left style="thin">
        <color indexed="8"/>
      </left>
      <right style="hair">
        <color indexed="22"/>
      </right>
      <top style="double">
        <color indexed="22"/>
      </top>
      <bottom style="thin">
        <color indexed="8"/>
      </bottom>
      <diagonal/>
    </border>
    <border>
      <left style="hair">
        <color indexed="22"/>
      </left>
      <right style="hair">
        <color indexed="22"/>
      </right>
      <top style="double">
        <color indexed="22"/>
      </top>
      <bottom style="thin">
        <color indexed="8"/>
      </bottom>
      <diagonal/>
    </border>
    <border>
      <left style="hair">
        <color indexed="22"/>
      </left>
      <right/>
      <top style="double">
        <color indexed="22"/>
      </top>
      <bottom style="thin">
        <color indexed="8"/>
      </bottom>
      <diagonal/>
    </border>
    <border>
      <left style="hair">
        <color indexed="22"/>
      </left>
      <right style="hair">
        <color indexed="22"/>
      </right>
      <top style="double">
        <color indexed="22"/>
      </top>
      <bottom style="double">
        <color indexed="22"/>
      </bottom>
      <diagonal/>
    </border>
    <border>
      <left style="thin">
        <color indexed="8"/>
      </left>
      <right style="hair">
        <color indexed="22"/>
      </right>
      <top style="double">
        <color indexed="22"/>
      </top>
      <bottom style="double">
        <color indexed="22"/>
      </bottom>
      <diagonal/>
    </border>
    <border>
      <left style="hair">
        <color indexed="22"/>
      </left>
      <right/>
      <top style="double">
        <color indexed="22"/>
      </top>
      <bottom style="double">
        <color indexed="22"/>
      </bottom>
      <diagonal/>
    </border>
    <border>
      <left style="double">
        <color indexed="23"/>
      </left>
      <right style="thin">
        <color indexed="23"/>
      </right>
      <top/>
      <bottom/>
      <diagonal/>
    </border>
    <border>
      <left/>
      <right style="double">
        <color indexed="8"/>
      </right>
      <top style="thin">
        <color indexed="8"/>
      </top>
      <bottom/>
      <diagonal/>
    </border>
    <border>
      <left/>
      <right style="double">
        <color indexed="8"/>
      </right>
      <top/>
      <bottom style="double">
        <color indexed="8"/>
      </bottom>
      <diagonal/>
    </border>
    <border>
      <left style="double">
        <color indexed="8"/>
      </left>
      <right style="double">
        <color indexed="8"/>
      </right>
      <top style="thin">
        <color indexed="8"/>
      </top>
      <bottom style="thin">
        <color indexed="8"/>
      </bottom>
      <diagonal/>
    </border>
    <border>
      <left style="double">
        <color indexed="8"/>
      </left>
      <right style="double">
        <color indexed="8"/>
      </right>
      <top style="thin">
        <color indexed="8"/>
      </top>
      <bottom style="double">
        <color indexed="8"/>
      </bottom>
      <diagonal/>
    </border>
    <border>
      <left/>
      <right style="double">
        <color indexed="8"/>
      </right>
      <top style="double">
        <color indexed="8"/>
      </top>
      <bottom/>
      <diagonal/>
    </border>
    <border>
      <left/>
      <right/>
      <top/>
      <bottom style="double">
        <color indexed="8"/>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double">
        <color indexed="8"/>
      </left>
      <right style="thin">
        <color indexed="8"/>
      </right>
      <top/>
      <bottom style="double">
        <color indexed="8"/>
      </bottom>
      <diagonal/>
    </border>
    <border>
      <left style="double">
        <color indexed="22"/>
      </left>
      <right/>
      <top/>
      <bottom/>
      <diagonal/>
    </border>
    <border>
      <left style="double">
        <color indexed="8"/>
      </left>
      <right style="double">
        <color indexed="8"/>
      </right>
      <top style="double">
        <color indexed="8"/>
      </top>
      <bottom/>
      <diagonal/>
    </border>
    <border>
      <left style="double">
        <color indexed="8"/>
      </left>
      <right style="double">
        <color indexed="8"/>
      </right>
      <top/>
      <bottom style="double">
        <color indexed="8"/>
      </bottom>
      <diagonal/>
    </border>
    <border>
      <left style="double">
        <color indexed="8"/>
      </left>
      <right style="double">
        <color indexed="8"/>
      </right>
      <top/>
      <bottom/>
      <diagonal/>
    </border>
    <border>
      <left/>
      <right/>
      <top/>
      <bottom style="thin">
        <color indexed="8"/>
      </bottom>
      <diagonal/>
    </border>
    <border>
      <left/>
      <right style="double">
        <color indexed="8"/>
      </right>
      <top/>
      <bottom style="thin">
        <color indexed="8"/>
      </bottom>
      <diagonal/>
    </border>
    <border>
      <left style="double">
        <color indexed="8"/>
      </left>
      <right style="double">
        <color indexed="8"/>
      </right>
      <top style="double">
        <color indexed="8"/>
      </top>
      <bottom style="thin">
        <color indexed="8"/>
      </bottom>
      <diagonal/>
    </border>
    <border>
      <left style="double">
        <color indexed="8"/>
      </left>
      <right/>
      <top/>
      <bottom style="thin">
        <color indexed="8"/>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double">
        <color indexed="8"/>
      </left>
      <right style="double">
        <color indexed="8"/>
      </right>
      <top style="thin">
        <color indexed="22"/>
      </top>
      <bottom style="thin">
        <color indexed="22"/>
      </bottom>
      <diagonal/>
    </border>
    <border>
      <left style="double">
        <color indexed="23"/>
      </left>
      <right style="double">
        <color indexed="23"/>
      </right>
      <top/>
      <bottom style="double">
        <color indexed="8"/>
      </bottom>
      <diagonal/>
    </border>
    <border>
      <left/>
      <right/>
      <top/>
      <bottom style="medium">
        <color theme="1"/>
      </bottom>
      <diagonal/>
    </border>
    <border>
      <left/>
      <right style="thin">
        <color indexed="55"/>
      </right>
      <top style="thin">
        <color indexed="22"/>
      </top>
      <bottom style="thin">
        <color indexed="22"/>
      </bottom>
      <diagonal/>
    </border>
    <border>
      <left style="double">
        <color theme="1"/>
      </left>
      <right/>
      <top style="double">
        <color theme="1"/>
      </top>
      <bottom/>
      <diagonal/>
    </border>
    <border>
      <left/>
      <right/>
      <top style="double">
        <color theme="1"/>
      </top>
      <bottom/>
      <diagonal/>
    </border>
    <border>
      <left/>
      <right style="double">
        <color theme="1"/>
      </right>
      <top style="double">
        <color theme="1"/>
      </top>
      <bottom/>
      <diagonal/>
    </border>
    <border>
      <left/>
      <right style="double">
        <color indexed="23"/>
      </right>
      <top style="thin">
        <color indexed="55"/>
      </top>
      <bottom/>
      <diagonal/>
    </border>
    <border>
      <left style="double">
        <color theme="1"/>
      </left>
      <right/>
      <top/>
      <bottom/>
      <diagonal/>
    </border>
    <border>
      <left/>
      <right style="double">
        <color theme="1"/>
      </right>
      <top/>
      <bottom/>
      <diagonal/>
    </border>
    <border>
      <left style="double">
        <color indexed="23"/>
      </left>
      <right style="double">
        <color indexed="8"/>
      </right>
      <top style="thin">
        <color indexed="22"/>
      </top>
      <bottom style="thin">
        <color theme="0" tint="-0.249977111117893"/>
      </bottom>
      <diagonal/>
    </border>
    <border>
      <left style="double">
        <color indexed="23"/>
      </left>
      <right style="double">
        <color indexed="8"/>
      </right>
      <top style="thin">
        <color theme="0" tint="-0.249977111117893"/>
      </top>
      <bottom style="thin">
        <color indexed="22"/>
      </bottom>
      <diagonal/>
    </border>
    <border>
      <left style="double">
        <color indexed="23"/>
      </left>
      <right style="double">
        <color indexed="8"/>
      </right>
      <top style="thin">
        <color theme="0" tint="-0.249977111117893"/>
      </top>
      <bottom/>
      <diagonal/>
    </border>
    <border>
      <left style="double">
        <color indexed="23"/>
      </left>
      <right style="thin">
        <color indexed="23"/>
      </right>
      <top style="thin">
        <color theme="0" tint="-0.249977111117893"/>
      </top>
      <bottom style="thin">
        <color theme="0" tint="-0.249977111117893"/>
      </bottom>
      <diagonal/>
    </border>
    <border>
      <left style="double">
        <color indexed="23"/>
      </left>
      <right style="thin">
        <color indexed="23"/>
      </right>
      <top style="thin">
        <color indexed="55"/>
      </top>
      <bottom/>
      <diagonal/>
    </border>
    <border>
      <left style="thin">
        <color indexed="23"/>
      </left>
      <right style="double">
        <color indexed="23"/>
      </right>
      <top style="thin">
        <color theme="0" tint="-0.249977111117893"/>
      </top>
      <bottom style="thin">
        <color theme="0" tint="-0.249977111117893"/>
      </bottom>
      <diagonal/>
    </border>
    <border>
      <left/>
      <right style="double">
        <color indexed="23"/>
      </right>
      <top style="thin">
        <color theme="0" tint="-0.249977111117893"/>
      </top>
      <bottom style="thin">
        <color theme="0" tint="-0.249977111117893"/>
      </bottom>
      <diagonal/>
    </border>
    <border>
      <left style="double">
        <color indexed="23"/>
      </left>
      <right style="thin">
        <color indexed="55"/>
      </right>
      <top/>
      <bottom style="thin">
        <color theme="0" tint="-0.249977111117893"/>
      </bottom>
      <diagonal/>
    </border>
    <border>
      <left/>
      <right style="double">
        <color indexed="23"/>
      </right>
      <top/>
      <bottom style="thin">
        <color theme="0" tint="-0.249977111117893"/>
      </bottom>
      <diagonal/>
    </border>
    <border>
      <left style="thin">
        <color indexed="23"/>
      </left>
      <right style="double">
        <color indexed="23"/>
      </right>
      <top style="thin">
        <color theme="0" tint="-0.249977111117893"/>
      </top>
      <bottom style="thin">
        <color indexed="22"/>
      </bottom>
      <diagonal/>
    </border>
    <border>
      <left style="double">
        <color indexed="64"/>
      </left>
      <right style="double">
        <color indexed="64"/>
      </right>
      <top style="double">
        <color indexed="64"/>
      </top>
      <bottom style="double">
        <color indexed="64"/>
      </bottom>
      <diagonal/>
    </border>
    <border>
      <left/>
      <right/>
      <top style="thin">
        <color indexed="8"/>
      </top>
      <bottom style="thin">
        <color indexed="8"/>
      </bottom>
      <diagonal/>
    </border>
    <border>
      <left style="double">
        <color theme="1"/>
      </left>
      <right style="double">
        <color theme="1"/>
      </right>
      <top style="double">
        <color theme="1"/>
      </top>
      <bottom style="double">
        <color theme="1"/>
      </bottom>
      <diagonal/>
    </border>
    <border>
      <left/>
      <right/>
      <top style="double">
        <color theme="1"/>
      </top>
      <bottom style="double">
        <color theme="1"/>
      </bottom>
      <diagonal/>
    </border>
    <border>
      <left style="double">
        <color theme="1"/>
      </left>
      <right/>
      <top/>
      <bottom style="double">
        <color theme="1"/>
      </bottom>
      <diagonal/>
    </border>
    <border>
      <left/>
      <right/>
      <top/>
      <bottom style="double">
        <color theme="1"/>
      </bottom>
      <diagonal/>
    </border>
    <border>
      <left/>
      <right style="double">
        <color theme="1"/>
      </right>
      <top/>
      <bottom style="double">
        <color theme="1"/>
      </bottom>
      <diagonal/>
    </border>
    <border>
      <left style="double">
        <color theme="1"/>
      </left>
      <right style="double">
        <color theme="1"/>
      </right>
      <top style="double">
        <color theme="1"/>
      </top>
      <bottom/>
      <diagonal/>
    </border>
    <border>
      <left style="double">
        <color theme="1"/>
      </left>
      <right style="double">
        <color theme="1"/>
      </right>
      <top/>
      <bottom style="double">
        <color theme="1"/>
      </bottom>
      <diagonal/>
    </border>
    <border>
      <left style="double">
        <color theme="1"/>
      </left>
      <right style="double">
        <color indexed="8"/>
      </right>
      <top style="double">
        <color theme="1"/>
      </top>
      <bottom/>
      <diagonal/>
    </border>
    <border>
      <left style="double">
        <color indexed="8"/>
      </left>
      <right style="double">
        <color theme="1"/>
      </right>
      <top style="double">
        <color theme="1"/>
      </top>
      <bottom/>
      <diagonal/>
    </border>
    <border>
      <left style="double">
        <color theme="1"/>
      </left>
      <right style="double">
        <color indexed="8"/>
      </right>
      <top/>
      <bottom/>
      <diagonal/>
    </border>
    <border>
      <left style="double">
        <color indexed="8"/>
      </left>
      <right style="double">
        <color theme="1"/>
      </right>
      <top/>
      <bottom/>
      <diagonal/>
    </border>
    <border>
      <left style="double">
        <color theme="1"/>
      </left>
      <right style="double">
        <color indexed="8"/>
      </right>
      <top/>
      <bottom style="double">
        <color theme="1"/>
      </bottom>
      <diagonal/>
    </border>
    <border>
      <left style="double">
        <color indexed="8"/>
      </left>
      <right style="double">
        <color theme="1"/>
      </right>
      <top/>
      <bottom style="double">
        <color theme="1"/>
      </bottom>
      <diagonal/>
    </border>
    <border>
      <left/>
      <right/>
      <top style="thin">
        <color indexed="8"/>
      </top>
      <bottom/>
      <diagonal/>
    </border>
    <border>
      <left style="double">
        <color theme="1"/>
      </left>
      <right style="double">
        <color theme="1"/>
      </right>
      <top style="double">
        <color theme="1"/>
      </top>
      <bottom style="thin">
        <color theme="1"/>
      </bottom>
      <diagonal/>
    </border>
    <border>
      <left style="thin">
        <color theme="1"/>
      </left>
      <right style="double">
        <color theme="1"/>
      </right>
      <top style="thin">
        <color theme="1"/>
      </top>
      <bottom style="double">
        <color theme="1"/>
      </bottom>
      <diagonal/>
    </border>
    <border>
      <left style="thin">
        <color theme="1"/>
      </left>
      <right style="double">
        <color theme="1"/>
      </right>
      <top style="double">
        <color theme="1"/>
      </top>
      <bottom style="double">
        <color theme="1"/>
      </bottom>
      <diagonal/>
    </border>
    <border>
      <left style="thin">
        <color theme="1"/>
      </left>
      <right style="thin">
        <color theme="1"/>
      </right>
      <top style="thin">
        <color theme="1"/>
      </top>
      <bottom style="double">
        <color theme="1"/>
      </bottom>
      <diagonal/>
    </border>
    <border>
      <left style="thin">
        <color theme="1"/>
      </left>
      <right style="thin">
        <color theme="1"/>
      </right>
      <top style="double">
        <color theme="1"/>
      </top>
      <bottom style="double">
        <color theme="1"/>
      </bottom>
      <diagonal/>
    </border>
    <border>
      <left style="double">
        <color theme="1"/>
      </left>
      <right style="thin">
        <color theme="1"/>
      </right>
      <top style="thin">
        <color theme="1"/>
      </top>
      <bottom style="double">
        <color theme="1"/>
      </bottom>
      <diagonal/>
    </border>
    <border>
      <left style="double">
        <color theme="1"/>
      </left>
      <right style="thin">
        <color theme="1"/>
      </right>
      <top style="double">
        <color theme="1"/>
      </top>
      <bottom style="double">
        <color theme="1"/>
      </bottom>
      <diagonal/>
    </border>
    <border>
      <left/>
      <right style="double">
        <color theme="1"/>
      </right>
      <top style="double">
        <color theme="1"/>
      </top>
      <bottom style="double">
        <color theme="1"/>
      </bottom>
      <diagonal/>
    </border>
    <border>
      <left/>
      <right style="thin">
        <color theme="1"/>
      </right>
      <top style="thin">
        <color theme="1"/>
      </top>
      <bottom style="double">
        <color theme="1"/>
      </bottom>
      <diagonal/>
    </border>
    <border>
      <left/>
      <right style="thin">
        <color theme="1"/>
      </right>
      <top style="double">
        <color theme="1"/>
      </top>
      <bottom style="double">
        <color theme="1"/>
      </bottom>
      <diagonal/>
    </border>
    <border>
      <left style="double">
        <color theme="1"/>
      </left>
      <right style="double">
        <color theme="0" tint="-0.249977111117893"/>
      </right>
      <top/>
      <bottom style="double">
        <color theme="1"/>
      </bottom>
      <diagonal/>
    </border>
    <border>
      <left style="double">
        <color theme="1"/>
      </left>
      <right style="thin">
        <color theme="0" tint="-0.499984740745262"/>
      </right>
      <top/>
      <bottom style="double">
        <color theme="1"/>
      </bottom>
      <diagonal/>
    </border>
    <border>
      <left/>
      <right style="thin">
        <color theme="0" tint="-0.499984740745262"/>
      </right>
      <top/>
      <bottom style="double">
        <color theme="1"/>
      </bottom>
      <diagonal/>
    </border>
    <border>
      <left style="double">
        <color theme="1"/>
      </left>
      <right style="double">
        <color theme="1"/>
      </right>
      <top/>
      <bottom style="thin">
        <color theme="0" tint="-0.249977111117893"/>
      </bottom>
      <diagonal/>
    </border>
    <border>
      <left style="double">
        <color theme="1"/>
      </left>
      <right style="double">
        <color theme="0" tint="-0.249977111117893"/>
      </right>
      <top style="double">
        <color theme="1"/>
      </top>
      <bottom style="thin">
        <color theme="0" tint="-0.249977111117893"/>
      </bottom>
      <diagonal/>
    </border>
    <border>
      <left/>
      <right/>
      <top style="double">
        <color theme="1"/>
      </top>
      <bottom style="thin">
        <color theme="0" tint="-0.249977111117893"/>
      </bottom>
      <diagonal/>
    </border>
    <border>
      <left/>
      <right style="double">
        <color theme="1"/>
      </right>
      <top style="double">
        <color theme="1"/>
      </top>
      <bottom style="thin">
        <color theme="0" tint="-0.249977111117893"/>
      </bottom>
      <diagonal/>
    </border>
    <border>
      <left style="double">
        <color theme="1"/>
      </left>
      <right style="double">
        <color theme="1"/>
      </right>
      <top style="double">
        <color theme="1"/>
      </top>
      <bottom style="thin">
        <color theme="0" tint="-0.249977111117893"/>
      </bottom>
      <diagonal/>
    </border>
    <border>
      <left style="double">
        <color theme="1"/>
      </left>
      <right style="thin">
        <color theme="0" tint="-0.499984740745262"/>
      </right>
      <top style="double">
        <color theme="1"/>
      </top>
      <bottom style="thin">
        <color theme="0" tint="-0.249977111117893"/>
      </bottom>
      <diagonal/>
    </border>
    <border>
      <left/>
      <right style="thin">
        <color theme="0" tint="-0.499984740745262"/>
      </right>
      <top style="double">
        <color theme="1"/>
      </top>
      <bottom style="thin">
        <color theme="0" tint="-0.249977111117893"/>
      </bottom>
      <diagonal/>
    </border>
    <border>
      <left/>
      <right style="double">
        <color theme="1"/>
      </right>
      <top/>
      <bottom style="thin">
        <color theme="0" tint="-0.249977111117893"/>
      </bottom>
      <diagonal/>
    </border>
    <border>
      <left style="double">
        <color theme="1"/>
      </left>
      <right style="double">
        <color theme="0" tint="-0.249977111117893"/>
      </right>
      <top/>
      <bottom style="thin">
        <color theme="0" tint="-0.249977111117893"/>
      </bottom>
      <diagonal/>
    </border>
    <border>
      <left/>
      <right/>
      <top/>
      <bottom style="thin">
        <color theme="0" tint="-0.249977111117893"/>
      </bottom>
      <diagonal/>
    </border>
    <border>
      <left style="double">
        <color theme="1"/>
      </left>
      <right style="thin">
        <color theme="0" tint="-0.499984740745262"/>
      </right>
      <top/>
      <bottom style="thin">
        <color theme="0" tint="-0.249977111117893"/>
      </bottom>
      <diagonal/>
    </border>
    <border>
      <left/>
      <right style="thin">
        <color theme="0" tint="-0.499984740745262"/>
      </right>
      <top/>
      <bottom style="thin">
        <color theme="0" tint="-0.249977111117893"/>
      </bottom>
      <diagonal/>
    </border>
    <border>
      <left style="double">
        <color theme="1"/>
      </left>
      <right style="double">
        <color theme="1"/>
      </right>
      <top style="thin">
        <color theme="0" tint="-0.249977111117893"/>
      </top>
      <bottom style="thin">
        <color theme="0" tint="-0.249977111117893"/>
      </bottom>
      <diagonal/>
    </border>
    <border>
      <left style="double">
        <color theme="1"/>
      </left>
      <right style="double">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style="double">
        <color theme="1"/>
      </right>
      <top style="thin">
        <color theme="0" tint="-0.249977111117893"/>
      </top>
      <bottom style="thin">
        <color theme="0" tint="-0.249977111117893"/>
      </bottom>
      <diagonal/>
    </border>
    <border>
      <left style="double">
        <color theme="1"/>
      </left>
      <right style="thin">
        <color theme="0" tint="-0.499984740745262"/>
      </right>
      <top style="thin">
        <color theme="0" tint="-0.249977111117893"/>
      </top>
      <bottom style="thin">
        <color theme="0" tint="-0.249977111117893"/>
      </bottom>
      <diagonal/>
    </border>
    <border>
      <left/>
      <right style="thin">
        <color theme="0" tint="-0.499984740745262"/>
      </right>
      <top style="thin">
        <color theme="0" tint="-0.249977111117893"/>
      </top>
      <bottom style="thin">
        <color theme="0" tint="-0.249977111117893"/>
      </bottom>
      <diagonal/>
    </border>
  </borders>
  <cellStyleXfs count="2">
    <xf numFmtId="0" fontId="0" fillId="0" borderId="0"/>
    <xf numFmtId="9" fontId="1" fillId="0" borderId="0" applyFont="0" applyFill="0" applyBorder="0" applyAlignment="0" applyProtection="0"/>
  </cellStyleXfs>
  <cellXfs count="593">
    <xf numFmtId="0" fontId="0" fillId="0" borderId="0" xfId="0"/>
    <xf numFmtId="5" fontId="7" fillId="0" borderId="0" xfId="0" applyNumberFormat="1" applyFont="1" applyAlignment="1">
      <alignment vertical="center"/>
    </xf>
    <xf numFmtId="0" fontId="7" fillId="0" borderId="17" xfId="0" applyFont="1" applyBorder="1" applyAlignment="1">
      <alignment horizontal="center" vertical="center"/>
    </xf>
    <xf numFmtId="6" fontId="7" fillId="3" borderId="18" xfId="0" applyNumberFormat="1" applyFont="1" applyFill="1" applyBorder="1" applyAlignment="1">
      <alignment vertical="center"/>
    </xf>
    <xf numFmtId="6" fontId="7" fillId="3" borderId="19" xfId="0" applyNumberFormat="1" applyFont="1" applyFill="1" applyBorder="1" applyAlignment="1">
      <alignment vertical="center"/>
    </xf>
    <xf numFmtId="0" fontId="7" fillId="2" borderId="17" xfId="0" quotePrefix="1" applyFont="1" applyFill="1" applyBorder="1" applyAlignment="1">
      <alignment horizontal="center" vertical="center"/>
    </xf>
    <xf numFmtId="6" fontId="7" fillId="2" borderId="17" xfId="0" applyNumberFormat="1" applyFont="1" applyFill="1" applyBorder="1" applyAlignment="1">
      <alignment vertical="center"/>
    </xf>
    <xf numFmtId="0" fontId="7" fillId="0" borderId="17" xfId="0" quotePrefix="1" applyFont="1" applyBorder="1" applyAlignment="1">
      <alignment horizontal="center" vertical="center"/>
    </xf>
    <xf numFmtId="6" fontId="7" fillId="4" borderId="24" xfId="0" applyNumberFormat="1" applyFont="1" applyFill="1" applyBorder="1" applyAlignment="1">
      <alignment vertical="center"/>
    </xf>
    <xf numFmtId="6" fontId="7" fillId="4" borderId="25" xfId="0" applyNumberFormat="1" applyFont="1" applyFill="1" applyBorder="1" applyAlignment="1">
      <alignment vertical="center"/>
    </xf>
    <xf numFmtId="0" fontId="7" fillId="3" borderId="30" xfId="0" applyFont="1" applyFill="1" applyBorder="1" applyAlignment="1">
      <alignment vertical="center"/>
    </xf>
    <xf numFmtId="0" fontId="7" fillId="3" borderId="35" xfId="0" applyFont="1" applyFill="1" applyBorder="1" applyAlignment="1">
      <alignment vertical="center"/>
    </xf>
    <xf numFmtId="37" fontId="7" fillId="3" borderId="27" xfId="0" applyNumberFormat="1" applyFont="1" applyFill="1" applyBorder="1" applyAlignment="1">
      <alignment vertical="center"/>
    </xf>
    <xf numFmtId="37" fontId="7" fillId="3" borderId="35" xfId="0" applyNumberFormat="1" applyFont="1" applyFill="1" applyBorder="1" applyAlignment="1">
      <alignment vertical="center"/>
    </xf>
    <xf numFmtId="6" fontId="7" fillId="3" borderId="33" xfId="0" applyNumberFormat="1" applyFont="1" applyFill="1" applyBorder="1" applyAlignment="1">
      <alignment vertical="center"/>
    </xf>
    <xf numFmtId="0" fontId="7" fillId="0" borderId="30" xfId="0" applyFont="1" applyBorder="1" applyAlignment="1">
      <alignment horizontal="center" vertical="center"/>
    </xf>
    <xf numFmtId="6" fontId="8" fillId="2" borderId="51" xfId="0" applyNumberFormat="1" applyFont="1" applyFill="1" applyBorder="1" applyAlignment="1">
      <alignment vertical="center"/>
    </xf>
    <xf numFmtId="0" fontId="7" fillId="3" borderId="18" xfId="0" applyFont="1" applyFill="1" applyBorder="1" applyAlignment="1">
      <alignment vertical="center"/>
    </xf>
    <xf numFmtId="0" fontId="7" fillId="3" borderId="18" xfId="0" quotePrefix="1" applyFont="1" applyFill="1" applyBorder="1" applyAlignment="1">
      <alignment horizontal="center" vertical="center"/>
    </xf>
    <xf numFmtId="37" fontId="7" fillId="3" borderId="45" xfId="0" applyNumberFormat="1" applyFont="1" applyFill="1" applyBorder="1" applyAlignment="1">
      <alignment vertical="center"/>
    </xf>
    <xf numFmtId="0" fontId="7" fillId="3" borderId="47" xfId="0" applyFont="1" applyFill="1" applyBorder="1" applyAlignment="1">
      <alignment vertical="center"/>
    </xf>
    <xf numFmtId="37" fontId="7" fillId="3" borderId="47" xfId="0" applyNumberFormat="1" applyFont="1" applyFill="1" applyBorder="1" applyAlignment="1">
      <alignment vertical="center"/>
    </xf>
    <xf numFmtId="0" fontId="7" fillId="3" borderId="17" xfId="0" applyFont="1" applyFill="1" applyBorder="1" applyAlignment="1">
      <alignment horizontal="center" vertical="center"/>
    </xf>
    <xf numFmtId="6" fontId="7" fillId="3" borderId="17" xfId="0" applyNumberFormat="1" applyFont="1" applyFill="1" applyBorder="1" applyAlignment="1">
      <alignment vertical="center"/>
    </xf>
    <xf numFmtId="5" fontId="7" fillId="3" borderId="20" xfId="0" applyNumberFormat="1" applyFont="1" applyFill="1" applyBorder="1" applyAlignment="1">
      <alignment vertical="center"/>
    </xf>
    <xf numFmtId="5" fontId="7" fillId="3" borderId="21" xfId="0" applyNumberFormat="1" applyFont="1" applyFill="1" applyBorder="1" applyAlignment="1">
      <alignment vertical="center"/>
    </xf>
    <xf numFmtId="6" fontId="7" fillId="3" borderId="21" xfId="0" applyNumberFormat="1" applyFont="1" applyFill="1" applyBorder="1" applyAlignment="1">
      <alignment vertical="center"/>
    </xf>
    <xf numFmtId="0" fontId="7" fillId="3" borderId="30" xfId="0" applyFont="1" applyFill="1" applyBorder="1" applyAlignment="1">
      <alignment horizontal="center" vertical="center"/>
    </xf>
    <xf numFmtId="6" fontId="7" fillId="3" borderId="31" xfId="0" applyNumberFormat="1" applyFont="1" applyFill="1" applyBorder="1" applyAlignment="1">
      <alignment vertical="center"/>
    </xf>
    <xf numFmtId="5" fontId="7" fillId="3" borderId="32" xfId="0" applyNumberFormat="1" applyFont="1" applyFill="1" applyBorder="1" applyAlignment="1">
      <alignment vertical="center"/>
    </xf>
    <xf numFmtId="5" fontId="7" fillId="3" borderId="31" xfId="0" applyNumberFormat="1" applyFont="1" applyFill="1" applyBorder="1" applyAlignment="1">
      <alignment vertical="center"/>
    </xf>
    <xf numFmtId="6" fontId="7" fillId="3" borderId="30" xfId="0" applyNumberFormat="1" applyFont="1" applyFill="1" applyBorder="1" applyAlignment="1">
      <alignment vertical="center"/>
    </xf>
    <xf numFmtId="0" fontId="7" fillId="2" borderId="49" xfId="0" quotePrefix="1" applyFont="1" applyFill="1" applyBorder="1" applyAlignment="1">
      <alignment horizontal="center" vertical="center"/>
    </xf>
    <xf numFmtId="6" fontId="7" fillId="4" borderId="50" xfId="0" applyNumberFormat="1" applyFont="1" applyFill="1" applyBorder="1" applyAlignment="1">
      <alignment vertical="center"/>
    </xf>
    <xf numFmtId="6" fontId="7" fillId="4" borderId="51" xfId="0" applyNumberFormat="1" applyFont="1" applyFill="1" applyBorder="1" applyAlignment="1">
      <alignment vertical="center"/>
    </xf>
    <xf numFmtId="6" fontId="8" fillId="6" borderId="86" xfId="0" applyNumberFormat="1" applyFont="1" applyFill="1" applyBorder="1" applyAlignment="1">
      <alignment vertical="center"/>
    </xf>
    <xf numFmtId="6" fontId="8" fillId="6" borderId="88" xfId="0" applyNumberFormat="1" applyFont="1" applyFill="1" applyBorder="1" applyAlignment="1">
      <alignment vertical="center"/>
    </xf>
    <xf numFmtId="0" fontId="8" fillId="2" borderId="110" xfId="0" applyFont="1" applyFill="1" applyBorder="1" applyAlignment="1">
      <alignment horizontal="center" vertical="center"/>
    </xf>
    <xf numFmtId="6" fontId="8" fillId="6" borderId="0" xfId="0" applyNumberFormat="1" applyFont="1" applyFill="1" applyAlignment="1">
      <alignment vertical="center"/>
    </xf>
    <xf numFmtId="0" fontId="7" fillId="0" borderId="5" xfId="0" applyFont="1" applyBorder="1" applyAlignment="1">
      <alignment vertical="center"/>
    </xf>
    <xf numFmtId="0" fontId="7" fillId="0" borderId="6" xfId="0" applyFont="1" applyBorder="1" applyAlignment="1">
      <alignment vertical="center"/>
    </xf>
    <xf numFmtId="0" fontId="7" fillId="3" borderId="18" xfId="0" applyFont="1" applyFill="1" applyBorder="1" applyAlignment="1">
      <alignment horizontal="left" vertical="center"/>
    </xf>
    <xf numFmtId="0" fontId="7" fillId="3" borderId="30" xfId="0" applyFont="1" applyFill="1" applyBorder="1" applyAlignment="1">
      <alignment horizontal="left" vertical="center"/>
    </xf>
    <xf numFmtId="0" fontId="7" fillId="6" borderId="17" xfId="0" applyFont="1" applyFill="1" applyBorder="1" applyAlignment="1">
      <alignment horizontal="center" vertical="center"/>
    </xf>
    <xf numFmtId="0" fontId="7" fillId="2" borderId="17" xfId="0" applyFont="1" applyFill="1" applyBorder="1" applyAlignment="1">
      <alignment horizontal="left" vertical="center"/>
    </xf>
    <xf numFmtId="0" fontId="7" fillId="3" borderId="71" xfId="0" applyFont="1" applyFill="1" applyBorder="1" applyAlignment="1">
      <alignment horizontal="left" vertical="center"/>
    </xf>
    <xf numFmtId="0" fontId="8" fillId="2" borderId="49" xfId="0" applyFont="1" applyFill="1" applyBorder="1" applyAlignment="1">
      <alignment horizontal="left" vertical="center"/>
    </xf>
    <xf numFmtId="0" fontId="3" fillId="0" borderId="0" xfId="0" quotePrefix="1" applyFont="1" applyAlignment="1">
      <alignment horizontal="center"/>
    </xf>
    <xf numFmtId="0" fontId="3" fillId="0" borderId="0" xfId="0" quotePrefix="1" applyFont="1" applyAlignment="1">
      <alignment horizontal="left"/>
    </xf>
    <xf numFmtId="0" fontId="4" fillId="0" borderId="0" xfId="0" applyFont="1" applyAlignment="1">
      <alignment horizontal="center" vertical="center"/>
    </xf>
    <xf numFmtId="0" fontId="3" fillId="0" borderId="0" xfId="0" applyFont="1" applyAlignment="1">
      <alignment horizontal="center"/>
    </xf>
    <xf numFmtId="0" fontId="7" fillId="3" borderId="6" xfId="0" applyFont="1" applyFill="1" applyBorder="1" applyAlignment="1">
      <alignment vertical="center"/>
    </xf>
    <xf numFmtId="0" fontId="7" fillId="3" borderId="42" xfId="0" applyFont="1" applyFill="1" applyBorder="1" applyAlignment="1">
      <alignment vertical="center"/>
    </xf>
    <xf numFmtId="0" fontId="8" fillId="0" borderId="6" xfId="0" applyFont="1" applyBorder="1" applyAlignment="1">
      <alignment vertical="center"/>
    </xf>
    <xf numFmtId="0" fontId="7" fillId="0" borderId="29" xfId="0" quotePrefix="1" applyFont="1" applyBorder="1" applyAlignment="1">
      <alignment horizontal="left" vertical="center"/>
    </xf>
    <xf numFmtId="0" fontId="7" fillId="0" borderId="29" xfId="0" applyFont="1" applyBorder="1" applyAlignment="1">
      <alignment vertical="center"/>
    </xf>
    <xf numFmtId="0" fontId="7" fillId="0" borderId="6" xfId="0" quotePrefix="1" applyFont="1" applyBorder="1" applyAlignment="1">
      <alignment horizontal="left" vertical="center"/>
    </xf>
    <xf numFmtId="5" fontId="7" fillId="0" borderId="63" xfId="0" applyNumberFormat="1" applyFont="1" applyBorder="1" applyAlignment="1">
      <alignment vertical="center"/>
    </xf>
    <xf numFmtId="0" fontId="7" fillId="2" borderId="6" xfId="0" applyFont="1" applyFill="1" applyBorder="1" applyAlignment="1">
      <alignment vertical="center"/>
    </xf>
    <xf numFmtId="0" fontId="7" fillId="2" borderId="6" xfId="0" applyFont="1" applyFill="1" applyBorder="1" applyAlignment="1">
      <alignment horizontal="left" vertical="center"/>
    </xf>
    <xf numFmtId="0" fontId="13" fillId="3" borderId="6" xfId="0" applyFont="1" applyFill="1" applyBorder="1" applyAlignment="1">
      <alignment vertical="center"/>
    </xf>
    <xf numFmtId="0" fontId="13" fillId="0" borderId="29" xfId="0" applyFont="1" applyBorder="1" applyAlignment="1">
      <alignment horizontal="left" vertical="center"/>
    </xf>
    <xf numFmtId="0" fontId="13" fillId="0" borderId="6" xfId="0" applyFont="1" applyBorder="1" applyAlignment="1">
      <alignment horizontal="left" vertical="center"/>
    </xf>
    <xf numFmtId="0" fontId="7" fillId="0" borderId="6" xfId="0" applyFont="1" applyBorder="1" applyAlignment="1">
      <alignment horizontal="left" vertical="center"/>
    </xf>
    <xf numFmtId="0" fontId="7" fillId="2" borderId="48" xfId="0" applyFont="1" applyFill="1" applyBorder="1" applyAlignment="1">
      <alignment vertical="center"/>
    </xf>
    <xf numFmtId="0" fontId="7" fillId="2" borderId="48" xfId="0" quotePrefix="1" applyFont="1" applyFill="1" applyBorder="1" applyAlignment="1">
      <alignment horizontal="left" vertical="center"/>
    </xf>
    <xf numFmtId="0" fontId="7" fillId="3" borderId="29" xfId="0" applyFont="1" applyFill="1" applyBorder="1" applyAlignment="1">
      <alignment vertical="center"/>
    </xf>
    <xf numFmtId="0" fontId="7" fillId="2" borderId="6" xfId="0" quotePrefix="1" applyFont="1" applyFill="1" applyBorder="1" applyAlignment="1">
      <alignment horizontal="left" vertical="center"/>
    </xf>
    <xf numFmtId="0" fontId="7" fillId="0" borderId="29" xfId="0" applyFont="1" applyBorder="1" applyAlignment="1">
      <alignment horizontal="left" vertical="center"/>
    </xf>
    <xf numFmtId="0" fontId="8" fillId="0" borderId="0" xfId="0" applyFont="1" applyAlignment="1">
      <alignment vertical="center"/>
    </xf>
    <xf numFmtId="0" fontId="9" fillId="0" borderId="0" xfId="0" applyFont="1" applyAlignment="1">
      <alignment horizontal="center" vertical="center"/>
    </xf>
    <xf numFmtId="0" fontId="12" fillId="0" borderId="0" xfId="0" applyFont="1" applyAlignment="1">
      <alignment horizontal="center" vertical="center"/>
    </xf>
    <xf numFmtId="0" fontId="7" fillId="0" borderId="0" xfId="0" applyFont="1" applyAlignment="1">
      <alignment vertical="center"/>
    </xf>
    <xf numFmtId="6" fontId="7" fillId="0" borderId="0" xfId="0" applyNumberFormat="1" applyFont="1" applyAlignment="1">
      <alignment vertical="center"/>
    </xf>
    <xf numFmtId="0" fontId="7" fillId="0" borderId="0" xfId="0" applyFont="1" applyAlignment="1">
      <alignment horizontal="left" vertical="center"/>
    </xf>
    <xf numFmtId="0" fontId="5" fillId="0" borderId="0" xfId="0" applyFont="1" applyAlignment="1">
      <alignment horizontal="right" vertical="center"/>
    </xf>
    <xf numFmtId="6" fontId="8" fillId="5" borderId="81" xfId="0" applyNumberFormat="1" applyFont="1" applyFill="1" applyBorder="1" applyAlignment="1">
      <alignment vertical="center"/>
    </xf>
    <xf numFmtId="0" fontId="8" fillId="7" borderId="107" xfId="0" applyFont="1" applyFill="1" applyBorder="1" applyAlignment="1">
      <alignment horizontal="center" vertical="center"/>
    </xf>
    <xf numFmtId="6" fontId="8" fillId="3" borderId="12" xfId="0" applyNumberFormat="1" applyFont="1" applyFill="1" applyBorder="1" applyAlignment="1">
      <alignment vertical="center"/>
    </xf>
    <xf numFmtId="9" fontId="8" fillId="7" borderId="108" xfId="0" applyNumberFormat="1" applyFont="1" applyFill="1" applyBorder="1" applyAlignment="1">
      <alignment horizontal="center" vertical="center"/>
    </xf>
    <xf numFmtId="6" fontId="8" fillId="5" borderId="84" xfId="0" applyNumberFormat="1" applyFont="1" applyFill="1" applyBorder="1" applyAlignment="1">
      <alignment vertical="center"/>
    </xf>
    <xf numFmtId="0" fontId="8" fillId="0" borderId="0" xfId="0" applyFont="1" applyAlignment="1">
      <alignment horizontal="center" vertical="center"/>
    </xf>
    <xf numFmtId="6" fontId="8" fillId="0" borderId="0" xfId="0" applyNumberFormat="1" applyFont="1" applyAlignment="1">
      <alignment vertical="center"/>
    </xf>
    <xf numFmtId="0" fontId="2" fillId="0" borderId="0" xfId="0" applyFont="1" applyAlignment="1">
      <alignment vertical="center"/>
    </xf>
    <xf numFmtId="0" fontId="6" fillId="0" borderId="0" xfId="0" applyFont="1" applyAlignment="1">
      <alignment horizontal="center" vertical="center"/>
    </xf>
    <xf numFmtId="0" fontId="2" fillId="0" borderId="0" xfId="0" applyFont="1" applyAlignment="1">
      <alignment horizontal="centerContinuous" vertical="center"/>
    </xf>
    <xf numFmtId="0" fontId="3" fillId="0" borderId="0" xfId="0" quotePrefix="1" applyFont="1" applyAlignment="1">
      <alignment horizontal="right"/>
    </xf>
    <xf numFmtId="0" fontId="3" fillId="0" borderId="0" xfId="0" applyFont="1" applyAlignment="1">
      <alignment horizontal="right"/>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7" fillId="3" borderId="18" xfId="0" applyFont="1" applyFill="1" applyBorder="1" applyAlignment="1">
      <alignment horizontal="center" vertical="center"/>
    </xf>
    <xf numFmtId="0" fontId="7" fillId="0" borderId="28" xfId="0" applyFont="1" applyBorder="1" applyAlignment="1">
      <alignment vertical="center"/>
    </xf>
    <xf numFmtId="0" fontId="7" fillId="2" borderId="5" xfId="0" applyFont="1" applyFill="1" applyBorder="1" applyAlignment="1">
      <alignment vertical="center"/>
    </xf>
    <xf numFmtId="0" fontId="7" fillId="0" borderId="36" xfId="0" applyFont="1" applyBorder="1" applyAlignment="1">
      <alignment vertical="center"/>
    </xf>
    <xf numFmtId="0" fontId="7" fillId="0" borderId="37" xfId="0" applyFont="1" applyBorder="1" applyAlignment="1">
      <alignment vertical="center"/>
    </xf>
    <xf numFmtId="0" fontId="7" fillId="0" borderId="38" xfId="0" applyFont="1" applyBorder="1" applyAlignment="1">
      <alignment horizontal="left" vertical="center"/>
    </xf>
    <xf numFmtId="0" fontId="7" fillId="6" borderId="28" xfId="0" applyFont="1" applyFill="1" applyBorder="1" applyAlignment="1">
      <alignment vertical="center"/>
    </xf>
    <xf numFmtId="0" fontId="7" fillId="6" borderId="29" xfId="0" applyFont="1" applyFill="1" applyBorder="1" applyAlignment="1">
      <alignment vertical="center"/>
    </xf>
    <xf numFmtId="0" fontId="11" fillId="0" borderId="6" xfId="0" applyFont="1" applyBorder="1" applyAlignment="1">
      <alignment vertical="center"/>
    </xf>
    <xf numFmtId="0" fontId="7" fillId="6" borderId="5" xfId="0" applyFont="1" applyFill="1" applyBorder="1" applyAlignment="1">
      <alignment vertical="center"/>
    </xf>
    <xf numFmtId="0" fontId="7" fillId="6" borderId="6" xfId="0" applyFont="1" applyFill="1" applyBorder="1" applyAlignment="1">
      <alignment vertical="center"/>
    </xf>
    <xf numFmtId="0" fontId="7" fillId="0" borderId="24" xfId="0" applyFont="1" applyBorder="1" applyAlignment="1">
      <alignment horizontal="center" vertical="center"/>
    </xf>
    <xf numFmtId="0" fontId="7" fillId="8" borderId="6" xfId="0" applyFont="1" applyFill="1" applyBorder="1" applyAlignment="1">
      <alignment vertical="center"/>
    </xf>
    <xf numFmtId="6" fontId="8" fillId="5" borderId="80" xfId="0" applyNumberFormat="1" applyFont="1" applyFill="1" applyBorder="1" applyAlignment="1">
      <alignment vertical="center"/>
    </xf>
    <xf numFmtId="6" fontId="8" fillId="5" borderId="82" xfId="0" applyNumberFormat="1" applyFont="1" applyFill="1" applyBorder="1" applyAlignment="1">
      <alignment vertical="center"/>
    </xf>
    <xf numFmtId="6" fontId="8" fillId="3" borderId="10" xfId="0" applyNumberFormat="1" applyFont="1" applyFill="1" applyBorder="1" applyAlignment="1">
      <alignment vertical="center"/>
    </xf>
    <xf numFmtId="6" fontId="8" fillId="3" borderId="11" xfId="0" applyNumberFormat="1" applyFont="1" applyFill="1" applyBorder="1" applyAlignment="1">
      <alignment vertical="center"/>
    </xf>
    <xf numFmtId="6" fontId="8" fillId="3" borderId="13" xfId="0" applyNumberFormat="1" applyFont="1" applyFill="1" applyBorder="1" applyAlignment="1">
      <alignment vertical="center"/>
    </xf>
    <xf numFmtId="6" fontId="8" fillId="5" borderId="83" xfId="0" applyNumberFormat="1" applyFont="1" applyFill="1" applyBorder="1" applyAlignment="1">
      <alignment vertical="center"/>
    </xf>
    <xf numFmtId="6" fontId="8" fillId="5" borderId="85" xfId="0" applyNumberFormat="1" applyFont="1" applyFill="1" applyBorder="1" applyAlignment="1">
      <alignment vertical="center"/>
    </xf>
    <xf numFmtId="6" fontId="8" fillId="3" borderId="14" xfId="0" applyNumberFormat="1" applyFont="1" applyFill="1" applyBorder="1" applyAlignment="1">
      <alignment vertical="center"/>
    </xf>
    <xf numFmtId="6" fontId="8" fillId="3" borderId="15" xfId="0" applyNumberFormat="1" applyFont="1" applyFill="1" applyBorder="1" applyAlignment="1">
      <alignment vertical="center"/>
    </xf>
    <xf numFmtId="6" fontId="8" fillId="0" borderId="0" xfId="0" quotePrefix="1" applyNumberFormat="1" applyFont="1" applyAlignment="1">
      <alignment horizontal="right" vertical="center"/>
    </xf>
    <xf numFmtId="0" fontId="0" fillId="0" borderId="0" xfId="0" applyAlignment="1">
      <alignment vertical="center" wrapText="1"/>
    </xf>
    <xf numFmtId="0" fontId="14" fillId="0" borderId="0" xfId="0" applyFont="1"/>
    <xf numFmtId="0" fontId="16" fillId="0" borderId="0" xfId="0" applyFont="1" applyAlignment="1">
      <alignment vertical="center"/>
    </xf>
    <xf numFmtId="0" fontId="16" fillId="0" borderId="0" xfId="0" applyFont="1" applyAlignment="1">
      <alignment vertical="center" wrapText="1"/>
    </xf>
    <xf numFmtId="0" fontId="16" fillId="9" borderId="0" xfId="0" applyFont="1" applyFill="1" applyAlignment="1">
      <alignment vertical="center"/>
    </xf>
    <xf numFmtId="0" fontId="16" fillId="13" borderId="0" xfId="0" applyFont="1" applyFill="1" applyAlignment="1">
      <alignment horizontal="left" vertical="center" wrapText="1"/>
    </xf>
    <xf numFmtId="0" fontId="20" fillId="0" borderId="0" xfId="0" applyFont="1" applyAlignment="1">
      <alignment horizontal="center" vertical="center" wrapText="1"/>
    </xf>
    <xf numFmtId="0" fontId="0" fillId="0" borderId="0" xfId="0" applyAlignment="1">
      <alignment horizontal="left" wrapText="1"/>
    </xf>
    <xf numFmtId="0" fontId="16" fillId="14" borderId="0" xfId="0" applyFont="1" applyFill="1" applyAlignment="1">
      <alignment vertical="center"/>
    </xf>
    <xf numFmtId="0" fontId="16" fillId="0" borderId="0" xfId="0" applyFont="1" applyAlignment="1">
      <alignment horizontal="left" vertical="center"/>
    </xf>
    <xf numFmtId="0" fontId="16" fillId="13" borderId="0" xfId="0" applyFont="1" applyFill="1" applyAlignment="1">
      <alignment vertical="center"/>
    </xf>
    <xf numFmtId="0" fontId="16" fillId="15" borderId="0" xfId="0" applyFont="1" applyFill="1" applyAlignment="1">
      <alignment vertical="center" wrapText="1"/>
    </xf>
    <xf numFmtId="0" fontId="16" fillId="12" borderId="0" xfId="0" applyFont="1" applyFill="1" applyAlignment="1">
      <alignment vertical="center" wrapText="1"/>
    </xf>
    <xf numFmtId="0" fontId="0" fillId="0" borderId="0" xfId="0" applyAlignment="1">
      <alignment horizontal="left"/>
    </xf>
    <xf numFmtId="0" fontId="2" fillId="0" borderId="0" xfId="0" applyFont="1"/>
    <xf numFmtId="164" fontId="7" fillId="2" borderId="17" xfId="1" applyNumberFormat="1" applyFont="1" applyFill="1" applyBorder="1" applyAlignment="1" applyProtection="1">
      <alignment horizontal="center" vertical="center"/>
    </xf>
    <xf numFmtId="0" fontId="8" fillId="2" borderId="48" xfId="0" applyFont="1" applyFill="1" applyBorder="1" applyAlignment="1">
      <alignment vertical="center"/>
    </xf>
    <xf numFmtId="0" fontId="8" fillId="2" borderId="48" xfId="0" applyFont="1" applyFill="1" applyBorder="1" applyAlignment="1">
      <alignment horizontal="left" vertical="center"/>
    </xf>
    <xf numFmtId="0" fontId="7" fillId="0" borderId="0" xfId="0" applyFont="1" applyAlignment="1">
      <alignment horizontal="center" vertical="center"/>
    </xf>
    <xf numFmtId="0" fontId="0" fillId="0" borderId="0" xfId="0" applyAlignment="1">
      <alignment vertical="center"/>
    </xf>
    <xf numFmtId="0" fontId="3" fillId="0" borderId="0" xfId="0" applyFont="1" applyAlignment="1">
      <alignment horizontal="center" vertical="center"/>
    </xf>
    <xf numFmtId="0" fontId="3" fillId="0" borderId="0" xfId="0" quotePrefix="1" applyFont="1" applyAlignment="1">
      <alignment horizontal="center" vertical="center"/>
    </xf>
    <xf numFmtId="0" fontId="3" fillId="9" borderId="0" xfId="0" quotePrefix="1" applyFont="1" applyFill="1" applyAlignment="1">
      <alignment horizontal="center" vertical="center"/>
    </xf>
    <xf numFmtId="0" fontId="15" fillId="9" borderId="111" xfId="0" quotePrefix="1" applyFont="1" applyFill="1" applyBorder="1" applyAlignment="1">
      <alignment horizontal="center" vertical="center"/>
    </xf>
    <xf numFmtId="14" fontId="15" fillId="9" borderId="111" xfId="0" quotePrefix="1" applyNumberFormat="1" applyFont="1" applyFill="1" applyBorder="1" applyAlignment="1">
      <alignment horizontal="center" vertical="center"/>
    </xf>
    <xf numFmtId="0" fontId="7" fillId="0" borderId="58" xfId="0" applyFont="1" applyBorder="1" applyAlignment="1">
      <alignment vertical="center"/>
    </xf>
    <xf numFmtId="37" fontId="7" fillId="0" borderId="63" xfId="0" applyNumberFormat="1" applyFont="1" applyBorder="1" applyAlignment="1">
      <alignment vertical="center"/>
    </xf>
    <xf numFmtId="0" fontId="7" fillId="0" borderId="64" xfId="0" applyFont="1" applyBorder="1" applyAlignment="1">
      <alignment vertical="center"/>
    </xf>
    <xf numFmtId="8" fontId="7" fillId="3" borderId="45" xfId="0" applyNumberFormat="1" applyFont="1" applyFill="1" applyBorder="1" applyAlignment="1">
      <alignment vertical="center"/>
    </xf>
    <xf numFmtId="6" fontId="7" fillId="3" borderId="46" xfId="0" applyNumberFormat="1" applyFont="1" applyFill="1" applyBorder="1" applyAlignment="1">
      <alignment vertical="center"/>
    </xf>
    <xf numFmtId="8" fontId="7" fillId="3" borderId="18" xfId="0" applyNumberFormat="1" applyFont="1" applyFill="1" applyBorder="1" applyAlignment="1">
      <alignment vertical="center"/>
    </xf>
    <xf numFmtId="8" fontId="7" fillId="3" borderId="18" xfId="0" applyNumberFormat="1" applyFont="1" applyFill="1" applyBorder="1" applyAlignment="1">
      <alignment horizontal="center" vertical="center"/>
    </xf>
    <xf numFmtId="164" fontId="7" fillId="3" borderId="33" xfId="1" applyNumberFormat="1" applyFont="1" applyFill="1" applyBorder="1" applyAlignment="1" applyProtection="1">
      <alignment horizontal="center" vertical="center"/>
    </xf>
    <xf numFmtId="6" fontId="7" fillId="6" borderId="21" xfId="0" applyNumberFormat="1" applyFont="1" applyFill="1" applyBorder="1" applyAlignment="1">
      <alignment vertical="center"/>
    </xf>
    <xf numFmtId="6" fontId="7" fillId="6" borderId="20" xfId="0" applyNumberFormat="1" applyFont="1" applyFill="1" applyBorder="1" applyAlignment="1">
      <alignment vertical="center"/>
    </xf>
    <xf numFmtId="6" fontId="7" fillId="2" borderId="20" xfId="0" applyNumberFormat="1" applyFont="1" applyFill="1" applyBorder="1" applyAlignment="1">
      <alignment vertical="center"/>
    </xf>
    <xf numFmtId="6" fontId="7" fillId="0" borderId="40" xfId="0" applyNumberFormat="1" applyFont="1" applyBorder="1" applyAlignment="1">
      <alignment vertical="center"/>
    </xf>
    <xf numFmtId="6" fontId="7" fillId="0" borderId="39" xfId="0" applyNumberFormat="1" applyFont="1" applyBorder="1" applyAlignment="1">
      <alignment vertical="center"/>
    </xf>
    <xf numFmtId="6" fontId="7" fillId="0" borderId="38" xfId="0" applyNumberFormat="1" applyFont="1" applyBorder="1" applyAlignment="1">
      <alignment vertical="center"/>
    </xf>
    <xf numFmtId="6" fontId="7" fillId="3" borderId="45" xfId="0" applyNumberFormat="1" applyFont="1" applyFill="1" applyBorder="1" applyAlignment="1">
      <alignment vertical="center"/>
    </xf>
    <xf numFmtId="6" fontId="7" fillId="3" borderId="47" xfId="0" applyNumberFormat="1" applyFont="1" applyFill="1" applyBorder="1" applyAlignment="1">
      <alignment vertical="center"/>
    </xf>
    <xf numFmtId="6" fontId="7" fillId="3" borderId="32" xfId="0" applyNumberFormat="1" applyFont="1" applyFill="1" applyBorder="1" applyAlignment="1">
      <alignment vertical="center"/>
    </xf>
    <xf numFmtId="6" fontId="7" fillId="3" borderId="63" xfId="0" applyNumberFormat="1" applyFont="1" applyFill="1" applyBorder="1" applyAlignment="1">
      <alignment vertical="center"/>
    </xf>
    <xf numFmtId="6" fontId="7" fillId="3" borderId="65" xfId="0" applyNumberFormat="1" applyFont="1" applyFill="1" applyBorder="1" applyAlignment="1">
      <alignment vertical="center"/>
    </xf>
    <xf numFmtId="164" fontId="7" fillId="3" borderId="18" xfId="1" applyNumberFormat="1" applyFont="1" applyFill="1" applyBorder="1" applyAlignment="1" applyProtection="1">
      <alignment horizontal="center" vertical="center"/>
    </xf>
    <xf numFmtId="6" fontId="7" fillId="3" borderId="40" xfId="0" applyNumberFormat="1" applyFont="1" applyFill="1" applyBorder="1" applyAlignment="1">
      <alignment vertical="center"/>
    </xf>
    <xf numFmtId="6" fontId="7" fillId="3" borderId="39" xfId="0" applyNumberFormat="1" applyFont="1" applyFill="1" applyBorder="1" applyAlignment="1">
      <alignment vertical="center"/>
    </xf>
    <xf numFmtId="6" fontId="7" fillId="3" borderId="20" xfId="0" applyNumberFormat="1" applyFont="1" applyFill="1" applyBorder="1" applyAlignment="1">
      <alignment vertical="center"/>
    </xf>
    <xf numFmtId="164" fontId="7" fillId="3" borderId="19" xfId="1" applyNumberFormat="1" applyFont="1" applyFill="1" applyBorder="1" applyAlignment="1" applyProtection="1">
      <alignment horizontal="center" vertical="center"/>
    </xf>
    <xf numFmtId="164" fontId="7" fillId="2" borderId="49" xfId="1" applyNumberFormat="1" applyFont="1" applyFill="1" applyBorder="1" applyAlignment="1" applyProtection="1">
      <alignment horizontal="center" vertical="center"/>
    </xf>
    <xf numFmtId="8" fontId="7" fillId="3" borderId="47" xfId="0" applyNumberFormat="1" applyFont="1" applyFill="1" applyBorder="1" applyAlignment="1">
      <alignment vertical="center"/>
    </xf>
    <xf numFmtId="8" fontId="7" fillId="3" borderId="32" xfId="0" applyNumberFormat="1" applyFont="1" applyFill="1" applyBorder="1" applyAlignment="1">
      <alignment vertical="center"/>
    </xf>
    <xf numFmtId="8" fontId="7" fillId="3" borderId="46" xfId="0" applyNumberFormat="1" applyFont="1" applyFill="1" applyBorder="1" applyAlignment="1">
      <alignment vertical="center"/>
    </xf>
    <xf numFmtId="8" fontId="7" fillId="3" borderId="33" xfId="0" applyNumberFormat="1" applyFont="1" applyFill="1" applyBorder="1" applyAlignment="1">
      <alignment vertical="center"/>
    </xf>
    <xf numFmtId="6" fontId="7" fillId="3" borderId="22" xfId="0" applyNumberFormat="1" applyFont="1" applyFill="1" applyBorder="1" applyAlignment="1">
      <alignment vertical="center"/>
    </xf>
    <xf numFmtId="6" fontId="7" fillId="3" borderId="23" xfId="0" applyNumberFormat="1" applyFont="1" applyFill="1" applyBorder="1" applyAlignment="1">
      <alignment vertical="center"/>
    </xf>
    <xf numFmtId="6" fontId="7" fillId="3" borderId="73" xfId="0" applyNumberFormat="1" applyFont="1" applyFill="1" applyBorder="1" applyAlignment="1">
      <alignment vertical="center"/>
    </xf>
    <xf numFmtId="6" fontId="7" fillId="3" borderId="72" xfId="0" applyNumberFormat="1" applyFont="1" applyFill="1" applyBorder="1" applyAlignment="1">
      <alignment vertical="center"/>
    </xf>
    <xf numFmtId="6" fontId="7" fillId="3" borderId="71" xfId="0" applyNumberFormat="1" applyFont="1" applyFill="1" applyBorder="1" applyAlignment="1">
      <alignment vertical="center"/>
    </xf>
    <xf numFmtId="164" fontId="7" fillId="3" borderId="71" xfId="1" applyNumberFormat="1" applyFont="1" applyFill="1" applyBorder="1" applyAlignment="1" applyProtection="1">
      <alignment horizontal="center" vertical="center"/>
    </xf>
    <xf numFmtId="6" fontId="8" fillId="2" borderId="57" xfId="0" applyNumberFormat="1" applyFont="1" applyFill="1" applyBorder="1" applyAlignment="1">
      <alignment vertical="center"/>
    </xf>
    <xf numFmtId="5" fontId="7" fillId="0" borderId="77" xfId="0" applyNumberFormat="1" applyFont="1" applyBorder="1" applyAlignment="1">
      <alignment vertical="center"/>
    </xf>
    <xf numFmtId="6" fontId="7" fillId="0" borderId="76" xfId="0" applyNumberFormat="1" applyFont="1" applyBorder="1" applyAlignment="1">
      <alignment vertical="center"/>
    </xf>
    <xf numFmtId="0" fontId="7" fillId="0" borderId="58" xfId="0" applyFont="1" applyBorder="1" applyAlignment="1">
      <alignment horizontal="center" vertical="center"/>
    </xf>
    <xf numFmtId="164" fontId="7" fillId="0" borderId="58" xfId="1" applyNumberFormat="1" applyFont="1" applyFill="1" applyBorder="1" applyAlignment="1" applyProtection="1">
      <alignment horizontal="center" vertical="center"/>
    </xf>
    <xf numFmtId="164" fontId="7" fillId="3" borderId="17" xfId="1" applyNumberFormat="1" applyFont="1" applyFill="1" applyBorder="1" applyAlignment="1" applyProtection="1">
      <alignment horizontal="center" vertical="center"/>
    </xf>
    <xf numFmtId="164" fontId="7" fillId="3" borderId="30" xfId="1" applyNumberFormat="1" applyFont="1" applyFill="1" applyBorder="1" applyAlignment="1" applyProtection="1">
      <alignment horizontal="center" vertical="center"/>
    </xf>
    <xf numFmtId="0" fontId="4" fillId="0" borderId="0" xfId="0" applyFont="1" applyAlignment="1">
      <alignment vertical="center" wrapText="1"/>
    </xf>
    <xf numFmtId="0" fontId="6" fillId="0" borderId="113" xfId="0" applyFont="1" applyBorder="1" applyAlignment="1">
      <alignment horizontal="center" vertical="center"/>
    </xf>
    <xf numFmtId="0" fontId="6" fillId="0" borderId="117" xfId="0" applyFont="1" applyBorder="1" applyAlignment="1">
      <alignment horizontal="center" vertical="center"/>
    </xf>
    <xf numFmtId="0" fontId="6" fillId="0" borderId="133" xfId="0" applyFont="1" applyBorder="1" applyAlignment="1">
      <alignment horizontal="center" vertical="center"/>
    </xf>
    <xf numFmtId="0" fontId="1" fillId="0" borderId="134" xfId="0" applyFont="1" applyBorder="1" applyAlignment="1">
      <alignment vertical="center"/>
    </xf>
    <xf numFmtId="0" fontId="1" fillId="0" borderId="135" xfId="0" applyFont="1" applyBorder="1" applyAlignment="1">
      <alignment vertical="center"/>
    </xf>
    <xf numFmtId="0" fontId="1" fillId="0" borderId="137" xfId="0" applyFont="1" applyBorder="1" applyAlignment="1">
      <alignment horizontal="left" vertical="center"/>
    </xf>
    <xf numFmtId="164" fontId="1" fillId="0" borderId="137" xfId="1" applyNumberFormat="1" applyFont="1" applyFill="1" applyBorder="1" applyAlignment="1" applyProtection="1">
      <alignment horizontal="center" vertical="center"/>
    </xf>
    <xf numFmtId="0" fontId="4" fillId="2" borderId="134" xfId="0" applyFont="1" applyFill="1" applyBorder="1" applyAlignment="1">
      <alignment vertical="center"/>
    </xf>
    <xf numFmtId="0" fontId="4" fillId="2" borderId="135" xfId="0" applyFont="1" applyFill="1" applyBorder="1" applyAlignment="1">
      <alignment vertical="center"/>
    </xf>
    <xf numFmtId="0" fontId="4" fillId="2" borderId="137" xfId="0" applyFont="1" applyFill="1" applyBorder="1" applyAlignment="1">
      <alignment horizontal="left" vertical="center"/>
    </xf>
    <xf numFmtId="6" fontId="4" fillId="2" borderId="134" xfId="0" applyNumberFormat="1" applyFont="1" applyFill="1" applyBorder="1" applyAlignment="1">
      <alignment vertical="center"/>
    </xf>
    <xf numFmtId="6" fontId="4" fillId="2" borderId="135" xfId="0" applyNumberFormat="1" applyFont="1" applyFill="1" applyBorder="1" applyAlignment="1">
      <alignment vertical="center"/>
    </xf>
    <xf numFmtId="164" fontId="1" fillId="2" borderId="137" xfId="1" applyNumberFormat="1" applyFont="1" applyFill="1" applyBorder="1" applyAlignment="1" applyProtection="1">
      <alignment horizontal="center" vertical="center"/>
    </xf>
    <xf numFmtId="0" fontId="1" fillId="2" borderId="134" xfId="0" applyFont="1" applyFill="1" applyBorder="1" applyAlignment="1">
      <alignment vertical="center"/>
    </xf>
    <xf numFmtId="0" fontId="1" fillId="2" borderId="135" xfId="0" quotePrefix="1" applyFont="1" applyFill="1" applyBorder="1" applyAlignment="1">
      <alignment horizontal="left" vertical="center"/>
    </xf>
    <xf numFmtId="0" fontId="1" fillId="2" borderId="137" xfId="0" quotePrefix="1" applyFont="1" applyFill="1" applyBorder="1" applyAlignment="1">
      <alignment horizontal="center" vertical="center"/>
    </xf>
    <xf numFmtId="6" fontId="1" fillId="4" borderId="134" xfId="0" applyNumberFormat="1" applyFont="1" applyFill="1" applyBorder="1" applyAlignment="1">
      <alignment vertical="center"/>
    </xf>
    <xf numFmtId="6" fontId="1" fillId="4" borderId="135" xfId="0" applyNumberFormat="1" applyFont="1" applyFill="1" applyBorder="1" applyAlignment="1">
      <alignment vertical="center"/>
    </xf>
    <xf numFmtId="0" fontId="4" fillId="2" borderId="135" xfId="0" applyFont="1" applyFill="1" applyBorder="1" applyAlignment="1">
      <alignment horizontal="left" vertical="center"/>
    </xf>
    <xf numFmtId="0" fontId="4" fillId="2" borderId="137" xfId="0" applyFont="1" applyFill="1" applyBorder="1" applyAlignment="1">
      <alignment horizontal="center" vertical="center"/>
    </xf>
    <xf numFmtId="6" fontId="8" fillId="5" borderId="113" xfId="0" applyNumberFormat="1" applyFont="1" applyFill="1" applyBorder="1" applyAlignment="1">
      <alignment vertical="center"/>
    </xf>
    <xf numFmtId="6" fontId="8" fillId="5" borderId="114" xfId="0" applyNumberFormat="1" applyFont="1" applyFill="1" applyBorder="1" applyAlignment="1">
      <alignment vertical="center"/>
    </xf>
    <xf numFmtId="6" fontId="8" fillId="5" borderId="115" xfId="0" applyNumberFormat="1" applyFont="1" applyFill="1" applyBorder="1" applyAlignment="1">
      <alignment vertical="center"/>
    </xf>
    <xf numFmtId="6" fontId="8" fillId="6" borderId="117" xfId="0" applyNumberFormat="1" applyFont="1" applyFill="1" applyBorder="1" applyAlignment="1">
      <alignment vertical="center"/>
    </xf>
    <xf numFmtId="6" fontId="8" fillId="3" borderId="118" xfId="0" applyNumberFormat="1" applyFont="1" applyFill="1" applyBorder="1" applyAlignment="1">
      <alignment vertical="center"/>
    </xf>
    <xf numFmtId="6" fontId="8" fillId="5" borderId="133" xfId="0" applyNumberFormat="1" applyFont="1" applyFill="1" applyBorder="1" applyAlignment="1">
      <alignment vertical="center"/>
    </xf>
    <xf numFmtId="6" fontId="8" fillId="5" borderId="134" xfId="0" applyNumberFormat="1" applyFont="1" applyFill="1" applyBorder="1" applyAlignment="1">
      <alignment vertical="center"/>
    </xf>
    <xf numFmtId="6" fontId="8" fillId="5" borderId="135" xfId="0" applyNumberFormat="1" applyFont="1" applyFill="1" applyBorder="1" applyAlignment="1">
      <alignment vertical="center"/>
    </xf>
    <xf numFmtId="0" fontId="8" fillId="7" borderId="136" xfId="0" applyFont="1" applyFill="1" applyBorder="1" applyAlignment="1">
      <alignment horizontal="center" vertical="center"/>
    </xf>
    <xf numFmtId="9" fontId="8" fillId="7" borderId="137" xfId="0" applyNumberFormat="1" applyFont="1" applyFill="1" applyBorder="1" applyAlignment="1">
      <alignment horizontal="center" vertical="center"/>
    </xf>
    <xf numFmtId="0" fontId="7" fillId="0" borderId="113" xfId="0" applyFont="1" applyBorder="1" applyAlignment="1">
      <alignment horizontal="left" vertical="center"/>
    </xf>
    <xf numFmtId="0" fontId="8" fillId="0" borderId="115" xfId="0" applyFont="1" applyBorder="1" applyAlignment="1">
      <alignment horizontal="right" vertical="center"/>
    </xf>
    <xf numFmtId="0" fontId="7" fillId="0" borderId="117" xfId="0" applyFont="1" applyBorder="1" applyAlignment="1">
      <alignment horizontal="left" vertical="center"/>
    </xf>
    <xf numFmtId="0" fontId="8" fillId="0" borderId="118" xfId="0" applyFont="1" applyBorder="1" applyAlignment="1">
      <alignment horizontal="right" vertical="center"/>
    </xf>
    <xf numFmtId="0" fontId="7" fillId="0" borderId="133" xfId="0" applyFont="1" applyBorder="1" applyAlignment="1">
      <alignment horizontal="left" vertical="center"/>
    </xf>
    <xf numFmtId="0" fontId="8" fillId="0" borderId="135" xfId="0" applyFont="1" applyBorder="1" applyAlignment="1">
      <alignment horizontal="right" vertical="center"/>
    </xf>
    <xf numFmtId="0" fontId="1" fillId="0" borderId="155" xfId="0" applyFont="1" applyBorder="1" applyAlignment="1">
      <alignment horizontal="center" vertical="center"/>
    </xf>
    <xf numFmtId="0" fontId="1" fillId="2" borderId="155" xfId="0" applyFont="1" applyFill="1" applyBorder="1" applyAlignment="1">
      <alignment horizontal="center" vertical="center"/>
    </xf>
    <xf numFmtId="0" fontId="1" fillId="9" borderId="155" xfId="0" applyFont="1" applyFill="1" applyBorder="1" applyAlignment="1">
      <alignment horizontal="center" vertical="center"/>
    </xf>
    <xf numFmtId="0" fontId="1" fillId="0" borderId="156" xfId="0" applyFont="1" applyBorder="1" applyAlignment="1">
      <alignment vertical="center"/>
    </xf>
    <xf numFmtId="6" fontId="4" fillId="2" borderId="156" xfId="0" applyNumberFormat="1" applyFont="1" applyFill="1" applyBorder="1" applyAlignment="1">
      <alignment vertical="center"/>
    </xf>
    <xf numFmtId="6" fontId="1" fillId="4" borderId="156" xfId="0" applyNumberFormat="1" applyFont="1" applyFill="1" applyBorder="1" applyAlignment="1">
      <alignment vertical="center"/>
    </xf>
    <xf numFmtId="0" fontId="1" fillId="0" borderId="157" xfId="0" applyFont="1" applyBorder="1" applyAlignment="1">
      <alignment vertical="center"/>
    </xf>
    <xf numFmtId="6" fontId="4" fillId="2" borderId="157" xfId="0" applyNumberFormat="1" applyFont="1" applyFill="1" applyBorder="1" applyAlignment="1">
      <alignment vertical="center"/>
    </xf>
    <xf numFmtId="6" fontId="1" fillId="4" borderId="157" xfId="0" applyNumberFormat="1" applyFont="1" applyFill="1" applyBorder="1" applyAlignment="1">
      <alignment vertical="center"/>
    </xf>
    <xf numFmtId="0" fontId="1" fillId="0" borderId="159" xfId="0" applyFont="1" applyBorder="1" applyAlignment="1">
      <alignment horizontal="center" vertical="center"/>
    </xf>
    <xf numFmtId="0" fontId="1" fillId="0" borderId="162" xfId="0" applyFont="1" applyBorder="1" applyAlignment="1">
      <alignment vertical="center"/>
    </xf>
    <xf numFmtId="37" fontId="1" fillId="0" borderId="163" xfId="0" applyNumberFormat="1" applyFont="1" applyBorder="1" applyAlignment="1">
      <alignment vertical="center"/>
    </xf>
    <xf numFmtId="37" fontId="1" fillId="0" borderId="164" xfId="0" applyNumberFormat="1" applyFont="1" applyBorder="1" applyAlignment="1">
      <alignment vertical="center"/>
    </xf>
    <xf numFmtId="0" fontId="1" fillId="0" borderId="165" xfId="0" applyFont="1" applyBorder="1" applyAlignment="1">
      <alignment vertical="center"/>
    </xf>
    <xf numFmtId="37" fontId="1" fillId="0" borderId="165" xfId="0" applyNumberFormat="1" applyFont="1" applyBorder="1" applyAlignment="1">
      <alignment vertical="center"/>
    </xf>
    <xf numFmtId="0" fontId="1" fillId="0" borderId="161" xfId="0" applyFont="1" applyBorder="1" applyAlignment="1">
      <alignment vertical="center"/>
    </xf>
    <xf numFmtId="0" fontId="1" fillId="3" borderId="166" xfId="0" applyFont="1" applyFill="1" applyBorder="1" applyAlignment="1">
      <alignment horizontal="center" vertical="center"/>
    </xf>
    <xf numFmtId="0" fontId="1" fillId="3" borderId="167" xfId="0" applyFont="1" applyFill="1" applyBorder="1" applyAlignment="1">
      <alignment vertical="center"/>
    </xf>
    <xf numFmtId="0" fontId="1" fillId="3" borderId="165" xfId="0" applyFont="1" applyFill="1" applyBorder="1" applyAlignment="1">
      <alignment vertical="center"/>
    </xf>
    <xf numFmtId="0" fontId="1" fillId="3" borderId="158" xfId="0" applyFont="1" applyFill="1" applyBorder="1" applyAlignment="1">
      <alignment horizontal="center" vertical="center"/>
    </xf>
    <xf numFmtId="8" fontId="1" fillId="3" borderId="168" xfId="0" applyNumberFormat="1" applyFont="1" applyFill="1" applyBorder="1" applyAlignment="1">
      <alignment vertical="center"/>
    </xf>
    <xf numFmtId="8" fontId="1" fillId="3" borderId="169" xfId="0" applyNumberFormat="1" applyFont="1" applyFill="1" applyBorder="1" applyAlignment="1">
      <alignment vertical="center"/>
    </xf>
    <xf numFmtId="6" fontId="1" fillId="3" borderId="165" xfId="0" applyNumberFormat="1" applyFont="1" applyFill="1" applyBorder="1" applyAlignment="1">
      <alignment vertical="center"/>
    </xf>
    <xf numFmtId="8" fontId="1" fillId="3" borderId="165" xfId="0" applyNumberFormat="1" applyFont="1" applyFill="1" applyBorder="1" applyAlignment="1">
      <alignment vertical="center"/>
    </xf>
    <xf numFmtId="8" fontId="1" fillId="3" borderId="158" xfId="0" applyNumberFormat="1" applyFont="1" applyFill="1" applyBorder="1" applyAlignment="1">
      <alignment horizontal="center" vertical="center"/>
    </xf>
    <xf numFmtId="0" fontId="1" fillId="0" borderId="166" xfId="0" applyFont="1" applyBorder="1" applyAlignment="1">
      <alignment horizontal="center" vertical="center"/>
    </xf>
    <xf numFmtId="0" fontId="1" fillId="0" borderId="167" xfId="0" applyFont="1" applyBorder="1" applyAlignment="1">
      <alignment vertical="center"/>
    </xf>
    <xf numFmtId="0" fontId="1" fillId="0" borderId="158" xfId="0" applyFont="1" applyBorder="1" applyAlignment="1">
      <alignment horizontal="center" vertical="center"/>
    </xf>
    <xf numFmtId="6" fontId="1" fillId="0" borderId="168" xfId="0" applyNumberFormat="1" applyFont="1" applyBorder="1" applyAlignment="1">
      <alignment vertical="center"/>
    </xf>
    <xf numFmtId="6" fontId="1" fillId="0" borderId="169" xfId="0" applyNumberFormat="1" applyFont="1" applyBorder="1" applyAlignment="1">
      <alignment vertical="center"/>
    </xf>
    <xf numFmtId="6" fontId="1" fillId="0" borderId="165" xfId="0" applyNumberFormat="1" applyFont="1" applyBorder="1" applyAlignment="1">
      <alignment vertical="center"/>
    </xf>
    <xf numFmtId="6" fontId="1" fillId="3" borderId="168" xfId="0" applyNumberFormat="1" applyFont="1" applyFill="1" applyBorder="1" applyAlignment="1">
      <alignment vertical="center"/>
    </xf>
    <xf numFmtId="6" fontId="1" fillId="3" borderId="169" xfId="0" applyNumberFormat="1" applyFont="1" applyFill="1" applyBorder="1" applyAlignment="1">
      <alignment vertical="center"/>
    </xf>
    <xf numFmtId="164" fontId="1" fillId="3" borderId="158" xfId="1" applyNumberFormat="1" applyFont="1" applyFill="1" applyBorder="1" applyAlignment="1" applyProtection="1">
      <alignment horizontal="center" vertical="center"/>
    </xf>
    <xf numFmtId="9" fontId="1" fillId="3" borderId="158" xfId="1" applyFont="1" applyFill="1" applyBorder="1" applyAlignment="1" applyProtection="1">
      <alignment horizontal="center" vertical="center"/>
    </xf>
    <xf numFmtId="6" fontId="1" fillId="6" borderId="168" xfId="0" applyNumberFormat="1" applyFont="1" applyFill="1" applyBorder="1" applyAlignment="1">
      <alignment vertical="center"/>
    </xf>
    <xf numFmtId="6" fontId="1" fillId="6" borderId="169" xfId="0" applyNumberFormat="1" applyFont="1" applyFill="1" applyBorder="1" applyAlignment="1">
      <alignment vertical="center"/>
    </xf>
    <xf numFmtId="6" fontId="1" fillId="6" borderId="165" xfId="0" applyNumberFormat="1" applyFont="1" applyFill="1" applyBorder="1" applyAlignment="1">
      <alignment vertical="center"/>
    </xf>
    <xf numFmtId="0" fontId="1" fillId="2" borderId="166" xfId="0" applyFont="1" applyFill="1" applyBorder="1" applyAlignment="1">
      <alignment horizontal="center" vertical="center"/>
    </xf>
    <xf numFmtId="0" fontId="1" fillId="2" borderId="167" xfId="0" applyFont="1" applyFill="1" applyBorder="1" applyAlignment="1">
      <alignment vertical="center"/>
    </xf>
    <xf numFmtId="0" fontId="1" fillId="2" borderId="165" xfId="0" applyFont="1" applyFill="1" applyBorder="1" applyAlignment="1">
      <alignment vertical="center"/>
    </xf>
    <xf numFmtId="0" fontId="1" fillId="2" borderId="158" xfId="0" applyFont="1" applyFill="1" applyBorder="1" applyAlignment="1">
      <alignment horizontal="left" vertical="center"/>
    </xf>
    <xf numFmtId="6" fontId="1" fillId="2" borderId="168" xfId="0" applyNumberFormat="1" applyFont="1" applyFill="1" applyBorder="1" applyAlignment="1">
      <alignment vertical="center"/>
    </xf>
    <xf numFmtId="6" fontId="1" fillId="2" borderId="169" xfId="0" applyNumberFormat="1" applyFont="1" applyFill="1" applyBorder="1" applyAlignment="1">
      <alignment vertical="center"/>
    </xf>
    <xf numFmtId="6" fontId="1" fillId="2" borderId="165" xfId="0" applyNumberFormat="1" applyFont="1" applyFill="1" applyBorder="1" applyAlignment="1">
      <alignment vertical="center"/>
    </xf>
    <xf numFmtId="164" fontId="1" fillId="2" borderId="158" xfId="1" applyNumberFormat="1" applyFont="1" applyFill="1" applyBorder="1" applyAlignment="1" applyProtection="1">
      <alignment horizontal="center" vertical="center"/>
    </xf>
    <xf numFmtId="0" fontId="1" fillId="0" borderId="158" xfId="0" applyFont="1" applyBorder="1" applyAlignment="1">
      <alignment horizontal="left" vertical="center"/>
    </xf>
    <xf numFmtId="6" fontId="1" fillId="0" borderId="158" xfId="0" applyNumberFormat="1" applyFont="1" applyBorder="1" applyAlignment="1">
      <alignment vertical="center"/>
    </xf>
    <xf numFmtId="0" fontId="1" fillId="3" borderId="158" xfId="0" applyFont="1" applyFill="1" applyBorder="1" applyAlignment="1">
      <alignment horizontal="left" vertical="center"/>
    </xf>
    <xf numFmtId="6" fontId="1" fillId="3" borderId="158" xfId="0" applyNumberFormat="1" applyFont="1" applyFill="1" applyBorder="1" applyAlignment="1">
      <alignment vertical="center"/>
    </xf>
    <xf numFmtId="0" fontId="1" fillId="3" borderId="159" xfId="0" applyFont="1" applyFill="1" applyBorder="1" applyAlignment="1">
      <alignment horizontal="center" vertical="center"/>
    </xf>
    <xf numFmtId="0" fontId="1" fillId="3" borderId="160" xfId="0" applyFont="1" applyFill="1" applyBorder="1" applyAlignment="1">
      <alignment vertical="center"/>
    </xf>
    <xf numFmtId="0" fontId="1" fillId="3" borderId="161" xfId="0" applyFont="1" applyFill="1" applyBorder="1" applyAlignment="1">
      <alignment vertical="center"/>
    </xf>
    <xf numFmtId="0" fontId="1" fillId="3" borderId="162" xfId="0" applyFont="1" applyFill="1" applyBorder="1" applyAlignment="1">
      <alignment horizontal="left" vertical="center"/>
    </xf>
    <xf numFmtId="8" fontId="1" fillId="3" borderId="163" xfId="0" applyNumberFormat="1" applyFont="1" applyFill="1" applyBorder="1" applyAlignment="1">
      <alignment vertical="center"/>
    </xf>
    <xf numFmtId="8" fontId="1" fillId="3" borderId="164" xfId="0" applyNumberFormat="1" applyFont="1" applyFill="1" applyBorder="1" applyAlignment="1">
      <alignment vertical="center"/>
    </xf>
    <xf numFmtId="8" fontId="1" fillId="3" borderId="161" xfId="0" applyNumberFormat="1" applyFont="1" applyFill="1" applyBorder="1" applyAlignment="1">
      <alignment vertical="center"/>
    </xf>
    <xf numFmtId="164" fontId="1" fillId="3" borderId="162" xfId="1" applyNumberFormat="1" applyFont="1" applyFill="1" applyBorder="1" applyAlignment="1" applyProtection="1">
      <alignment horizontal="center" vertical="center"/>
    </xf>
    <xf numFmtId="5" fontId="1" fillId="0" borderId="163" xfId="0" applyNumberFormat="1" applyFont="1" applyBorder="1" applyAlignment="1">
      <alignment vertical="center"/>
    </xf>
    <xf numFmtId="5" fontId="1" fillId="0" borderId="164" xfId="0" applyNumberFormat="1" applyFont="1" applyBorder="1" applyAlignment="1">
      <alignment vertical="center"/>
    </xf>
    <xf numFmtId="6" fontId="1" fillId="0" borderId="161" xfId="0" applyNumberFormat="1" applyFont="1" applyBorder="1" applyAlignment="1">
      <alignment vertical="center"/>
    </xf>
    <xf numFmtId="5" fontId="1" fillId="0" borderId="161" xfId="0" applyNumberFormat="1" applyFont="1" applyBorder="1" applyAlignment="1">
      <alignment vertical="center"/>
    </xf>
    <xf numFmtId="0" fontId="1" fillId="0" borderId="160" xfId="0" applyFont="1" applyBorder="1" applyAlignment="1">
      <alignment horizontal="center" vertical="center"/>
    </xf>
    <xf numFmtId="164" fontId="1" fillId="0" borderId="162" xfId="1" applyNumberFormat="1" applyFont="1" applyFill="1" applyBorder="1" applyAlignment="1" applyProtection="1">
      <alignment horizontal="center" vertical="center"/>
    </xf>
    <xf numFmtId="0" fontId="1" fillId="3" borderId="158" xfId="0" applyFont="1" applyFill="1" applyBorder="1" applyAlignment="1">
      <alignment vertical="center"/>
    </xf>
    <xf numFmtId="37" fontId="1" fillId="3" borderId="168" xfId="0" applyNumberFormat="1" applyFont="1" applyFill="1" applyBorder="1" applyAlignment="1">
      <alignment vertical="center"/>
    </xf>
    <xf numFmtId="37" fontId="1" fillId="3" borderId="169" xfId="0" applyNumberFormat="1" applyFont="1" applyFill="1" applyBorder="1" applyAlignment="1">
      <alignment vertical="center"/>
    </xf>
    <xf numFmtId="37" fontId="1" fillId="3" borderId="165" xfId="0" applyNumberFormat="1" applyFont="1" applyFill="1" applyBorder="1" applyAlignment="1">
      <alignment vertical="center"/>
    </xf>
    <xf numFmtId="0" fontId="1" fillId="3" borderId="167" xfId="0" quotePrefix="1" applyFont="1" applyFill="1" applyBorder="1" applyAlignment="1">
      <alignment horizontal="center" vertical="center"/>
    </xf>
    <xf numFmtId="0" fontId="4" fillId="0" borderId="167" xfId="0" applyFont="1" applyBorder="1" applyAlignment="1">
      <alignment vertical="center"/>
    </xf>
    <xf numFmtId="0" fontId="1" fillId="0" borderId="167" xfId="0" quotePrefix="1" applyFont="1" applyBorder="1" applyAlignment="1">
      <alignment horizontal="left" vertical="center"/>
    </xf>
    <xf numFmtId="6" fontId="1" fillId="3" borderId="167" xfId="0" applyNumberFormat="1" applyFont="1" applyFill="1" applyBorder="1" applyAlignment="1">
      <alignment vertical="center"/>
    </xf>
    <xf numFmtId="5" fontId="1" fillId="0" borderId="168" xfId="0" applyNumberFormat="1" applyFont="1" applyBorder="1" applyAlignment="1">
      <alignment vertical="center"/>
    </xf>
    <xf numFmtId="5" fontId="1" fillId="0" borderId="169" xfId="0" applyNumberFormat="1" applyFont="1" applyBorder="1" applyAlignment="1">
      <alignment vertical="center"/>
    </xf>
    <xf numFmtId="0" fontId="1" fillId="2" borderId="165" xfId="0" applyFont="1" applyFill="1" applyBorder="1" applyAlignment="1">
      <alignment horizontal="left" vertical="center"/>
    </xf>
    <xf numFmtId="0" fontId="1" fillId="2" borderId="158" xfId="0" quotePrefix="1" applyFont="1" applyFill="1" applyBorder="1" applyAlignment="1">
      <alignment horizontal="center" vertical="center"/>
    </xf>
    <xf numFmtId="6" fontId="1" fillId="4" borderId="168" xfId="0" applyNumberFormat="1" applyFont="1" applyFill="1" applyBorder="1" applyAlignment="1">
      <alignment vertical="center"/>
    </xf>
    <xf numFmtId="6" fontId="1" fillId="4" borderId="169" xfId="0" applyNumberFormat="1" applyFont="1" applyFill="1" applyBorder="1" applyAlignment="1">
      <alignment vertical="center"/>
    </xf>
    <xf numFmtId="6" fontId="1" fillId="4" borderId="165" xfId="0" applyNumberFormat="1" applyFont="1" applyFill="1" applyBorder="1" applyAlignment="1">
      <alignment vertical="center"/>
    </xf>
    <xf numFmtId="6" fontId="1" fillId="4" borderId="167" xfId="0" applyNumberFormat="1" applyFont="1" applyFill="1" applyBorder="1" applyAlignment="1">
      <alignment vertical="center"/>
    </xf>
    <xf numFmtId="0" fontId="23" fillId="3" borderId="167" xfId="0" applyFont="1" applyFill="1" applyBorder="1" applyAlignment="1">
      <alignment vertical="center"/>
    </xf>
    <xf numFmtId="5" fontId="1" fillId="3" borderId="168" xfId="0" applyNumberFormat="1" applyFont="1" applyFill="1" applyBorder="1" applyAlignment="1">
      <alignment vertical="center"/>
    </xf>
    <xf numFmtId="5" fontId="1" fillId="3" borderId="169" xfId="0" applyNumberFormat="1" applyFont="1" applyFill="1" applyBorder="1" applyAlignment="1">
      <alignment vertical="center"/>
    </xf>
    <xf numFmtId="5" fontId="1" fillId="3" borderId="165" xfId="0" applyNumberFormat="1" applyFont="1" applyFill="1" applyBorder="1" applyAlignment="1">
      <alignment vertical="center"/>
    </xf>
    <xf numFmtId="0" fontId="23" fillId="0" borderId="167" xfId="0" applyFont="1" applyBorder="1" applyAlignment="1">
      <alignment horizontal="left" vertical="center"/>
    </xf>
    <xf numFmtId="0" fontId="1" fillId="0" borderId="167" xfId="0" applyFont="1" applyBorder="1" applyAlignment="1">
      <alignment horizontal="left" vertical="center"/>
    </xf>
    <xf numFmtId="0" fontId="1" fillId="0" borderId="158" xfId="0" quotePrefix="1" applyFont="1" applyBorder="1" applyAlignment="1">
      <alignment horizontal="center" vertical="center"/>
    </xf>
    <xf numFmtId="0" fontId="1" fillId="0" borderId="171" xfId="0" applyFont="1" applyBorder="1" applyAlignment="1">
      <alignment horizontal="center" vertical="center"/>
    </xf>
    <xf numFmtId="0" fontId="1" fillId="0" borderId="172" xfId="0" applyFont="1" applyBorder="1" applyAlignment="1">
      <alignment vertical="center"/>
    </xf>
    <xf numFmtId="0" fontId="1" fillId="0" borderId="173" xfId="0" applyFont="1" applyBorder="1" applyAlignment="1">
      <alignment vertical="center"/>
    </xf>
    <xf numFmtId="0" fontId="1" fillId="0" borderId="170" xfId="0" applyFont="1" applyBorder="1" applyAlignment="1">
      <alignment horizontal="center" vertical="center"/>
    </xf>
    <xf numFmtId="5" fontId="1" fillId="0" borderId="174" xfId="0" applyNumberFormat="1" applyFont="1" applyBorder="1" applyAlignment="1">
      <alignment vertical="center"/>
    </xf>
    <xf numFmtId="5" fontId="1" fillId="0" borderId="175" xfId="0" applyNumberFormat="1" applyFont="1" applyBorder="1" applyAlignment="1">
      <alignment vertical="center"/>
    </xf>
    <xf numFmtId="6" fontId="1" fillId="3" borderId="172" xfId="0" applyNumberFormat="1" applyFont="1" applyFill="1" applyBorder="1" applyAlignment="1">
      <alignment vertical="center"/>
    </xf>
    <xf numFmtId="164" fontId="1" fillId="3" borderId="170" xfId="1" applyNumberFormat="1" applyFont="1" applyFill="1" applyBorder="1" applyAlignment="1" applyProtection="1">
      <alignment horizontal="center" vertical="center"/>
    </xf>
    <xf numFmtId="0" fontId="1" fillId="0" borderId="172" xfId="0" quotePrefix="1" applyFont="1" applyBorder="1" applyAlignment="1">
      <alignment horizontal="left" vertical="center"/>
    </xf>
    <xf numFmtId="0" fontId="1" fillId="2" borderId="171" xfId="0" applyFont="1" applyFill="1" applyBorder="1" applyAlignment="1">
      <alignment horizontal="center" vertical="center"/>
    </xf>
    <xf numFmtId="0" fontId="1" fillId="2" borderId="172" xfId="0" applyFont="1" applyFill="1" applyBorder="1" applyAlignment="1">
      <alignment vertical="center"/>
    </xf>
    <xf numFmtId="0" fontId="1" fillId="2" borderId="173" xfId="0" applyFont="1" applyFill="1" applyBorder="1" applyAlignment="1">
      <alignment horizontal="left" vertical="center"/>
    </xf>
    <xf numFmtId="0" fontId="1" fillId="2" borderId="170" xfId="0" quotePrefix="1" applyFont="1" applyFill="1" applyBorder="1" applyAlignment="1">
      <alignment horizontal="center" vertical="center"/>
    </xf>
    <xf numFmtId="6" fontId="1" fillId="4" borderId="174" xfId="0" applyNumberFormat="1" applyFont="1" applyFill="1" applyBorder="1" applyAlignment="1">
      <alignment vertical="center"/>
    </xf>
    <xf numFmtId="6" fontId="1" fillId="4" borderId="175" xfId="0" applyNumberFormat="1" applyFont="1" applyFill="1" applyBorder="1" applyAlignment="1">
      <alignment vertical="center"/>
    </xf>
    <xf numFmtId="6" fontId="1" fillId="4" borderId="173" xfId="0" applyNumberFormat="1" applyFont="1" applyFill="1" applyBorder="1" applyAlignment="1">
      <alignment vertical="center"/>
    </xf>
    <xf numFmtId="6" fontId="1" fillId="4" borderId="172" xfId="0" applyNumberFormat="1" applyFont="1" applyFill="1" applyBorder="1" applyAlignment="1">
      <alignment vertical="center"/>
    </xf>
    <xf numFmtId="164" fontId="1" fillId="2" borderId="170" xfId="1" applyNumberFormat="1" applyFont="1" applyFill="1" applyBorder="1" applyAlignment="1" applyProtection="1">
      <alignment horizontal="center" vertical="center"/>
    </xf>
    <xf numFmtId="0" fontId="1" fillId="3" borderId="171" xfId="0" applyFont="1" applyFill="1" applyBorder="1" applyAlignment="1">
      <alignment horizontal="center" vertical="center"/>
    </xf>
    <xf numFmtId="0" fontId="1" fillId="3" borderId="172" xfId="0" applyFont="1" applyFill="1" applyBorder="1" applyAlignment="1">
      <alignment vertical="center"/>
    </xf>
    <xf numFmtId="0" fontId="23" fillId="3" borderId="172" xfId="0" applyFont="1" applyFill="1" applyBorder="1" applyAlignment="1">
      <alignment vertical="center"/>
    </xf>
    <xf numFmtId="0" fontId="1" fillId="3" borderId="173" xfId="0" applyFont="1" applyFill="1" applyBorder="1" applyAlignment="1">
      <alignment vertical="center"/>
    </xf>
    <xf numFmtId="0" fontId="1" fillId="3" borderId="170" xfId="0" applyFont="1" applyFill="1" applyBorder="1" applyAlignment="1">
      <alignment horizontal="center" vertical="center"/>
    </xf>
    <xf numFmtId="5" fontId="1" fillId="3" borderId="174" xfId="0" applyNumberFormat="1" applyFont="1" applyFill="1" applyBorder="1" applyAlignment="1">
      <alignment vertical="center"/>
    </xf>
    <xf numFmtId="5" fontId="1" fillId="3" borderId="175" xfId="0" applyNumberFormat="1" applyFont="1" applyFill="1" applyBorder="1" applyAlignment="1">
      <alignment vertical="center"/>
    </xf>
    <xf numFmtId="6" fontId="1" fillId="3" borderId="173" xfId="0" applyNumberFormat="1" applyFont="1" applyFill="1" applyBorder="1" applyAlignment="1">
      <alignment vertical="center"/>
    </xf>
    <xf numFmtId="5" fontId="1" fillId="3" borderId="173" xfId="0" applyNumberFormat="1" applyFont="1" applyFill="1" applyBorder="1" applyAlignment="1">
      <alignment vertical="center"/>
    </xf>
    <xf numFmtId="0" fontId="23" fillId="0" borderId="172" xfId="0" applyFont="1" applyBorder="1" applyAlignment="1">
      <alignment horizontal="left" vertical="center"/>
    </xf>
    <xf numFmtId="0" fontId="1" fillId="0" borderId="172" xfId="0" applyFont="1" applyBorder="1" applyAlignment="1">
      <alignment horizontal="left" vertical="center"/>
    </xf>
    <xf numFmtId="0" fontId="1" fillId="0" borderId="170" xfId="0" quotePrefix="1" applyFont="1" applyBorder="1" applyAlignment="1">
      <alignment horizontal="center" vertical="center"/>
    </xf>
    <xf numFmtId="0" fontId="1" fillId="3" borderId="162" xfId="0" applyFont="1" applyFill="1" applyBorder="1" applyAlignment="1">
      <alignment horizontal="center" vertical="center"/>
    </xf>
    <xf numFmtId="5" fontId="1" fillId="3" borderId="163" xfId="0" applyNumberFormat="1" applyFont="1" applyFill="1" applyBorder="1" applyAlignment="1">
      <alignment vertical="center"/>
    </xf>
    <xf numFmtId="5" fontId="1" fillId="3" borderId="164" xfId="0" applyNumberFormat="1" applyFont="1" applyFill="1" applyBorder="1" applyAlignment="1">
      <alignment vertical="center"/>
    </xf>
    <xf numFmtId="6" fontId="1" fillId="3" borderId="161" xfId="0" applyNumberFormat="1" applyFont="1" applyFill="1" applyBorder="1" applyAlignment="1">
      <alignment vertical="center"/>
    </xf>
    <xf numFmtId="5" fontId="1" fillId="3" borderId="161" xfId="0" applyNumberFormat="1" applyFont="1" applyFill="1" applyBorder="1" applyAlignment="1">
      <alignment vertical="center"/>
    </xf>
    <xf numFmtId="6" fontId="1" fillId="3" borderId="160" xfId="0" applyNumberFormat="1" applyFont="1" applyFill="1" applyBorder="1" applyAlignment="1">
      <alignment vertical="center"/>
    </xf>
    <xf numFmtId="0" fontId="1" fillId="2" borderId="165" xfId="0" quotePrefix="1" applyFont="1" applyFill="1" applyBorder="1" applyAlignment="1">
      <alignment horizontal="left" vertical="center"/>
    </xf>
    <xf numFmtId="0" fontId="1" fillId="6" borderId="166" xfId="0" applyFont="1" applyFill="1" applyBorder="1" applyAlignment="1">
      <alignment horizontal="center" vertical="center"/>
    </xf>
    <xf numFmtId="0" fontId="1" fillId="9" borderId="166" xfId="0" applyFont="1" applyFill="1" applyBorder="1" applyAlignment="1">
      <alignment horizontal="center" vertical="center"/>
    </xf>
    <xf numFmtId="0" fontId="1" fillId="2" borderId="158" xfId="0" applyFont="1" applyFill="1" applyBorder="1" applyAlignment="1">
      <alignment vertical="center"/>
    </xf>
    <xf numFmtId="164" fontId="1" fillId="2" borderId="158" xfId="1" applyNumberFormat="1" applyFont="1" applyFill="1" applyBorder="1" applyAlignment="1" applyProtection="1">
      <alignment vertical="center"/>
    </xf>
    <xf numFmtId="0" fontId="3" fillId="0" borderId="0" xfId="0" applyFont="1" applyAlignment="1">
      <alignment vertical="center" wrapText="1"/>
    </xf>
    <xf numFmtId="0" fontId="8" fillId="0" borderId="0" xfId="0" quotePrefix="1" applyFont="1" applyAlignment="1">
      <alignment horizontal="center" vertical="center"/>
    </xf>
    <xf numFmtId="0" fontId="7" fillId="6" borderId="0" xfId="0" quotePrefix="1" applyFont="1" applyFill="1" applyAlignment="1">
      <alignment horizontal="right" vertical="center"/>
    </xf>
    <xf numFmtId="0" fontId="7" fillId="6" borderId="0" xfId="0" applyFont="1" applyFill="1" applyAlignment="1">
      <alignment horizontal="right" vertical="center"/>
    </xf>
    <xf numFmtId="0" fontId="15" fillId="0" borderId="0" xfId="0" quotePrefix="1" applyFont="1" applyAlignment="1">
      <alignment horizontal="center" vertical="center"/>
    </xf>
    <xf numFmtId="37" fontId="7" fillId="0" borderId="66" xfId="0" applyNumberFormat="1" applyFont="1" applyBorder="1" applyAlignment="1">
      <alignment vertical="center"/>
    </xf>
    <xf numFmtId="6" fontId="7" fillId="2" borderId="21" xfId="0" applyNumberFormat="1" applyFont="1" applyFill="1" applyBorder="1" applyAlignment="1">
      <alignment vertical="center"/>
    </xf>
    <xf numFmtId="6" fontId="7" fillId="2" borderId="68" xfId="0" applyNumberFormat="1" applyFont="1" applyFill="1" applyBorder="1" applyAlignment="1">
      <alignment vertical="center"/>
    </xf>
    <xf numFmtId="6" fontId="7" fillId="0" borderId="69" xfId="0" applyNumberFormat="1" applyFont="1" applyBorder="1" applyAlignment="1">
      <alignment vertical="center"/>
    </xf>
    <xf numFmtId="6" fontId="7" fillId="3" borderId="89" xfId="0" applyNumberFormat="1" applyFont="1" applyFill="1" applyBorder="1" applyAlignment="1">
      <alignment vertical="center"/>
    </xf>
    <xf numFmtId="6" fontId="7" fillId="6" borderId="126" xfId="0" applyNumberFormat="1" applyFont="1" applyFill="1" applyBorder="1" applyAlignment="1">
      <alignment vertical="center"/>
    </xf>
    <xf numFmtId="6" fontId="7" fillId="6" borderId="127" xfId="0" applyNumberFormat="1" applyFont="1" applyFill="1" applyBorder="1" applyAlignment="1">
      <alignment vertical="center"/>
    </xf>
    <xf numFmtId="6" fontId="7" fillId="6" borderId="112" xfId="0" applyNumberFormat="1" applyFont="1" applyFill="1" applyBorder="1" applyAlignment="1">
      <alignment vertical="center"/>
    </xf>
    <xf numFmtId="6" fontId="7" fillId="2" borderId="49" xfId="0" applyNumberFormat="1" applyFont="1" applyFill="1" applyBorder="1" applyAlignment="1">
      <alignment vertical="center"/>
    </xf>
    <xf numFmtId="6" fontId="7" fillId="3" borderId="44" xfId="0" applyNumberFormat="1" applyFont="1" applyFill="1" applyBorder="1" applyAlignment="1">
      <alignment vertical="center"/>
    </xf>
    <xf numFmtId="6" fontId="7" fillId="6" borderId="47" xfId="0" applyNumberFormat="1" applyFont="1" applyFill="1" applyBorder="1" applyAlignment="1">
      <alignment vertical="center"/>
    </xf>
    <xf numFmtId="6" fontId="7" fillId="6" borderId="45" xfId="0" applyNumberFormat="1" applyFont="1" applyFill="1" applyBorder="1" applyAlignment="1">
      <alignment vertical="center"/>
    </xf>
    <xf numFmtId="6" fontId="8" fillId="2" borderId="56" xfId="0" applyNumberFormat="1" applyFont="1" applyFill="1" applyBorder="1" applyAlignment="1">
      <alignment vertical="center"/>
    </xf>
    <xf numFmtId="5" fontId="7" fillId="0" borderId="78" xfId="0" applyNumberFormat="1" applyFont="1" applyBorder="1" applyAlignment="1">
      <alignment vertical="center"/>
    </xf>
    <xf numFmtId="0" fontId="7" fillId="0" borderId="58" xfId="0" quotePrefix="1" applyFont="1" applyBorder="1" applyAlignment="1">
      <alignment horizontal="center" vertical="center"/>
    </xf>
    <xf numFmtId="6" fontId="8" fillId="2" borderId="50" xfId="0" applyNumberFormat="1" applyFont="1" applyFill="1" applyBorder="1" applyAlignment="1">
      <alignment vertical="center"/>
    </xf>
    <xf numFmtId="6" fontId="8" fillId="2" borderId="49" xfId="0" applyNumberFormat="1" applyFont="1" applyFill="1" applyBorder="1" applyAlignment="1">
      <alignment vertical="center"/>
    </xf>
    <xf numFmtId="164" fontId="8" fillId="2" borderId="49" xfId="1" applyNumberFormat="1" applyFont="1" applyFill="1" applyBorder="1" applyAlignment="1" applyProtection="1">
      <alignment horizontal="center" vertical="center"/>
    </xf>
    <xf numFmtId="0" fontId="1" fillId="0" borderId="7" xfId="0" applyFont="1" applyBorder="1" applyAlignment="1">
      <alignment horizontal="center" vertical="center"/>
    </xf>
    <xf numFmtId="0" fontId="1" fillId="3" borderId="60" xfId="0" applyFont="1" applyFill="1" applyBorder="1" applyAlignment="1">
      <alignment horizontal="center" vertical="center"/>
    </xf>
    <xf numFmtId="0" fontId="1" fillId="0" borderId="8" xfId="0" applyFont="1" applyBorder="1" applyAlignment="1">
      <alignment horizontal="center" vertical="center"/>
    </xf>
    <xf numFmtId="0" fontId="1" fillId="2" borderId="8" xfId="0" applyFont="1" applyFill="1" applyBorder="1" applyAlignment="1">
      <alignment horizontal="center" vertical="center"/>
    </xf>
    <xf numFmtId="0" fontId="1" fillId="3" borderId="61" xfId="0" applyFont="1" applyFill="1" applyBorder="1" applyAlignment="1">
      <alignment horizontal="center" vertical="center"/>
    </xf>
    <xf numFmtId="0" fontId="1" fillId="0" borderId="9" xfId="0" applyFont="1" applyBorder="1" applyAlignment="1">
      <alignment horizontal="center" vertical="center"/>
    </xf>
    <xf numFmtId="0" fontId="1" fillId="2" borderId="9" xfId="0" applyFont="1" applyFill="1" applyBorder="1" applyAlignment="1">
      <alignment horizontal="center" vertical="center"/>
    </xf>
    <xf numFmtId="0" fontId="1" fillId="2" borderId="53" xfId="0" applyFont="1" applyFill="1" applyBorder="1" applyAlignment="1">
      <alignment horizontal="center" vertical="center"/>
    </xf>
    <xf numFmtId="0" fontId="1" fillId="0" borderId="75" xfId="0" applyFont="1" applyBorder="1" applyAlignment="1">
      <alignment horizontal="center" vertical="center"/>
    </xf>
    <xf numFmtId="0" fontId="1" fillId="3" borderId="62" xfId="0" applyFont="1" applyFill="1" applyBorder="1" applyAlignment="1">
      <alignment horizontal="center" vertical="center"/>
    </xf>
    <xf numFmtId="0" fontId="1" fillId="3" borderId="79" xfId="0" applyFont="1" applyFill="1" applyBorder="1" applyAlignment="1">
      <alignment horizontal="center" vertical="center"/>
    </xf>
    <xf numFmtId="0" fontId="1" fillId="0" borderId="62" xfId="0" applyFont="1" applyBorder="1" applyAlignment="1">
      <alignment horizontal="center" vertical="center"/>
    </xf>
    <xf numFmtId="0" fontId="1" fillId="6" borderId="109" xfId="0" applyFont="1" applyFill="1" applyBorder="1" applyAlignment="1">
      <alignment horizontal="center" vertical="center"/>
    </xf>
    <xf numFmtId="0" fontId="1" fillId="9" borderId="9" xfId="0" applyFont="1" applyFill="1" applyBorder="1" applyAlignment="1">
      <alignment horizontal="center" vertical="center"/>
    </xf>
    <xf numFmtId="0" fontId="1" fillId="0" borderId="54" xfId="0" applyFont="1" applyBorder="1" applyAlignment="1">
      <alignment horizontal="center" vertical="center"/>
    </xf>
    <xf numFmtId="0" fontId="7" fillId="0" borderId="55" xfId="0" applyFont="1" applyBorder="1" applyAlignment="1">
      <alignment vertical="center"/>
    </xf>
    <xf numFmtId="0" fontId="7" fillId="0" borderId="48" xfId="0" applyFont="1" applyBorder="1" applyAlignment="1">
      <alignment vertical="center"/>
    </xf>
    <xf numFmtId="0" fontId="7" fillId="0" borderId="49" xfId="0" applyFont="1" applyBorder="1" applyAlignment="1">
      <alignment horizontal="left" vertical="center"/>
    </xf>
    <xf numFmtId="6" fontId="7" fillId="0" borderId="56" xfId="0" applyNumberFormat="1" applyFont="1" applyBorder="1" applyAlignment="1">
      <alignment vertical="center"/>
    </xf>
    <xf numFmtId="6" fontId="7" fillId="0" borderId="57" xfId="0" applyNumberFormat="1" applyFont="1" applyBorder="1" applyAlignment="1">
      <alignment vertical="center"/>
    </xf>
    <xf numFmtId="6" fontId="7" fillId="0" borderId="70" xfId="0" applyNumberFormat="1" applyFont="1" applyBorder="1" applyAlignment="1">
      <alignment vertical="center"/>
    </xf>
    <xf numFmtId="6" fontId="7" fillId="0" borderId="49" xfId="0" applyNumberFormat="1" applyFont="1" applyBorder="1" applyAlignment="1">
      <alignment vertical="center"/>
    </xf>
    <xf numFmtId="164" fontId="7" fillId="0" borderId="49" xfId="1" applyNumberFormat="1" applyFont="1" applyFill="1" applyBorder="1" applyAlignment="1" applyProtection="1">
      <alignment horizontal="center" vertical="center"/>
    </xf>
    <xf numFmtId="6" fontId="1" fillId="0" borderId="169" xfId="0" applyNumberFormat="1" applyFont="1" applyBorder="1" applyAlignment="1" applyProtection="1">
      <alignment vertical="center"/>
      <protection locked="0"/>
    </xf>
    <xf numFmtId="6" fontId="1" fillId="0" borderId="165" xfId="0" applyNumberFormat="1" applyFont="1" applyBorder="1" applyAlignment="1" applyProtection="1">
      <alignment vertical="center"/>
      <protection locked="0"/>
    </xf>
    <xf numFmtId="0" fontId="1" fillId="0" borderId="165" xfId="0" applyFont="1" applyBorder="1" applyAlignment="1" applyProtection="1">
      <alignment vertical="center"/>
      <protection locked="0"/>
    </xf>
    <xf numFmtId="0" fontId="1" fillId="0" borderId="158" xfId="0" applyFont="1" applyBorder="1" applyAlignment="1" applyProtection="1">
      <alignment horizontal="center" vertical="center"/>
      <protection locked="0"/>
    </xf>
    <xf numFmtId="0" fontId="1" fillId="0" borderId="167" xfId="0" applyFont="1" applyBorder="1" applyAlignment="1" applyProtection="1">
      <alignment vertical="center"/>
      <protection locked="0"/>
    </xf>
    <xf numFmtId="0" fontId="1" fillId="0" borderId="158" xfId="0" applyFont="1" applyBorder="1" applyAlignment="1" applyProtection="1">
      <alignment horizontal="left" vertical="center"/>
      <protection locked="0"/>
    </xf>
    <xf numFmtId="5" fontId="1" fillId="0" borderId="169" xfId="0" applyNumberFormat="1" applyFont="1" applyBorder="1" applyAlignment="1" applyProtection="1">
      <alignment vertical="center"/>
      <protection locked="0"/>
    </xf>
    <xf numFmtId="5" fontId="1" fillId="0" borderId="165" xfId="0" applyNumberFormat="1" applyFont="1" applyBorder="1" applyAlignment="1" applyProtection="1">
      <alignment vertical="center"/>
      <protection locked="0"/>
    </xf>
    <xf numFmtId="5" fontId="1" fillId="0" borderId="175" xfId="0" applyNumberFormat="1" applyFont="1" applyBorder="1" applyAlignment="1" applyProtection="1">
      <alignment vertical="center"/>
      <protection locked="0"/>
    </xf>
    <xf numFmtId="6" fontId="1" fillId="0" borderId="173" xfId="0" applyNumberFormat="1" applyFont="1" applyBorder="1" applyAlignment="1" applyProtection="1">
      <alignment vertical="center"/>
      <protection locked="0"/>
    </xf>
    <xf numFmtId="5" fontId="1" fillId="0" borderId="173" xfId="0" applyNumberFormat="1" applyFont="1" applyBorder="1" applyAlignment="1" applyProtection="1">
      <alignment vertical="center"/>
      <protection locked="0"/>
    </xf>
    <xf numFmtId="0" fontId="1" fillId="0" borderId="167" xfId="0" applyFont="1" applyBorder="1" applyAlignment="1" applyProtection="1">
      <alignment horizontal="left" vertical="center"/>
      <protection locked="0"/>
    </xf>
    <xf numFmtId="0" fontId="7" fillId="0" borderId="0" xfId="0" applyFont="1" applyAlignment="1" applyProtection="1">
      <alignment horizontal="right" vertical="center"/>
      <protection locked="0"/>
    </xf>
    <xf numFmtId="0" fontId="1" fillId="0" borderId="162" xfId="0" applyFont="1" applyBorder="1" applyAlignment="1" applyProtection="1">
      <alignment vertical="center"/>
      <protection locked="0"/>
    </xf>
    <xf numFmtId="8" fontId="1" fillId="3" borderId="158" xfId="0" applyNumberFormat="1" applyFont="1" applyFill="1" applyBorder="1" applyAlignment="1" applyProtection="1">
      <alignment horizontal="left" vertical="center"/>
      <protection locked="0"/>
    </xf>
    <xf numFmtId="164" fontId="1" fillId="0" borderId="158" xfId="1" applyNumberFormat="1" applyFont="1" applyBorder="1" applyAlignment="1" applyProtection="1">
      <alignment horizontal="left" vertical="center"/>
      <protection locked="0"/>
    </xf>
    <xf numFmtId="164" fontId="1" fillId="2" borderId="158" xfId="1" applyNumberFormat="1" applyFont="1" applyFill="1" applyBorder="1" applyAlignment="1" applyProtection="1">
      <alignment horizontal="left" vertical="center"/>
      <protection locked="0"/>
    </xf>
    <xf numFmtId="6" fontId="1" fillId="0" borderId="158" xfId="0" applyNumberFormat="1" applyFont="1" applyBorder="1" applyAlignment="1" applyProtection="1">
      <alignment horizontal="left" vertical="center"/>
      <protection locked="0"/>
    </xf>
    <xf numFmtId="6" fontId="1" fillId="3" borderId="158" xfId="0" applyNumberFormat="1" applyFont="1" applyFill="1" applyBorder="1" applyAlignment="1" applyProtection="1">
      <alignment horizontal="left" vertical="center"/>
      <protection locked="0"/>
    </xf>
    <xf numFmtId="164" fontId="1" fillId="0" borderId="137" xfId="1" applyNumberFormat="1" applyFont="1" applyFill="1" applyBorder="1" applyAlignment="1" applyProtection="1">
      <alignment horizontal="center" vertical="center"/>
      <protection locked="0"/>
    </xf>
    <xf numFmtId="164" fontId="1" fillId="3" borderId="162" xfId="1" applyNumberFormat="1" applyFont="1" applyFill="1" applyBorder="1" applyAlignment="1" applyProtection="1">
      <alignment horizontal="center" vertical="center"/>
      <protection locked="0"/>
    </xf>
    <xf numFmtId="164" fontId="1" fillId="3" borderId="158" xfId="1" applyNumberFormat="1" applyFont="1" applyFill="1" applyBorder="1" applyAlignment="1" applyProtection="1">
      <alignment horizontal="center" vertical="center"/>
      <protection locked="0"/>
    </xf>
    <xf numFmtId="164" fontId="1" fillId="3" borderId="158" xfId="1" applyNumberFormat="1" applyFont="1" applyFill="1" applyBorder="1" applyAlignment="1" applyProtection="1">
      <alignment horizontal="left" vertical="center"/>
      <protection locked="0"/>
    </xf>
    <xf numFmtId="164" fontId="1" fillId="2" borderId="137" xfId="1" applyNumberFormat="1" applyFont="1" applyFill="1" applyBorder="1" applyAlignment="1" applyProtection="1">
      <alignment horizontal="left" vertical="center"/>
      <protection locked="0"/>
    </xf>
    <xf numFmtId="164" fontId="1" fillId="0" borderId="162" xfId="1" applyNumberFormat="1" applyFont="1" applyBorder="1" applyAlignment="1" applyProtection="1">
      <alignment horizontal="left" vertical="center"/>
      <protection locked="0"/>
    </xf>
    <xf numFmtId="164" fontId="1" fillId="0" borderId="170" xfId="1" applyNumberFormat="1" applyFont="1" applyBorder="1" applyAlignment="1" applyProtection="1">
      <alignment horizontal="left" vertical="center"/>
      <protection locked="0"/>
    </xf>
    <xf numFmtId="164" fontId="1" fillId="2" borderId="170" xfId="1" applyNumberFormat="1" applyFont="1" applyFill="1" applyBorder="1" applyAlignment="1" applyProtection="1">
      <alignment horizontal="left" vertical="center"/>
      <protection locked="0"/>
    </xf>
    <xf numFmtId="164" fontId="1" fillId="3" borderId="170" xfId="1" applyNumberFormat="1" applyFont="1" applyFill="1" applyBorder="1" applyAlignment="1" applyProtection="1">
      <alignment horizontal="left" vertical="center"/>
      <protection locked="0"/>
    </xf>
    <xf numFmtId="164" fontId="1" fillId="3" borderId="162" xfId="1" applyNumberFormat="1" applyFont="1" applyFill="1" applyBorder="1" applyAlignment="1" applyProtection="1">
      <alignment horizontal="left" vertical="center"/>
      <protection locked="0"/>
    </xf>
    <xf numFmtId="0" fontId="1" fillId="2" borderId="158" xfId="0" applyFont="1" applyFill="1" applyBorder="1" applyAlignment="1" applyProtection="1">
      <alignment vertical="center"/>
      <protection locked="0"/>
    </xf>
    <xf numFmtId="0" fontId="2" fillId="0" borderId="129" xfId="0" applyFont="1" applyBorder="1" applyProtection="1">
      <protection locked="0"/>
    </xf>
    <xf numFmtId="0" fontId="7" fillId="0" borderId="59" xfId="0" applyFont="1" applyBorder="1" applyAlignment="1" applyProtection="1">
      <alignment vertical="center"/>
      <protection locked="0"/>
    </xf>
    <xf numFmtId="8" fontId="7" fillId="3" borderId="43" xfId="0" applyNumberFormat="1" applyFont="1" applyFill="1" applyBorder="1" applyAlignment="1" applyProtection="1">
      <alignment horizontal="left" vertical="center"/>
      <protection locked="0"/>
    </xf>
    <xf numFmtId="164" fontId="7" fillId="0" borderId="34" xfId="1" applyNumberFormat="1" applyFont="1" applyBorder="1" applyAlignment="1" applyProtection="1">
      <alignment horizontal="left" vertical="center"/>
      <protection locked="0"/>
    </xf>
    <xf numFmtId="164" fontId="7" fillId="0" borderId="16" xfId="1" applyNumberFormat="1" applyFont="1" applyBorder="1" applyAlignment="1" applyProtection="1">
      <alignment horizontal="left" vertical="center"/>
      <protection locked="0"/>
    </xf>
    <xf numFmtId="164" fontId="7" fillId="0" borderId="119" xfId="1" applyNumberFormat="1" applyFont="1" applyBorder="1" applyAlignment="1" applyProtection="1">
      <alignment horizontal="left" vertical="center"/>
      <protection locked="0"/>
    </xf>
    <xf numFmtId="164" fontId="7" fillId="0" borderId="121" xfId="1" applyNumberFormat="1" applyFont="1" applyBorder="1" applyAlignment="1" applyProtection="1">
      <alignment horizontal="left" vertical="center"/>
      <protection locked="0"/>
    </xf>
    <xf numFmtId="164" fontId="7" fillId="0" borderId="120" xfId="1" applyNumberFormat="1" applyFont="1" applyBorder="1" applyAlignment="1" applyProtection="1">
      <alignment horizontal="left" vertical="center"/>
      <protection locked="0"/>
    </xf>
    <xf numFmtId="164" fontId="7" fillId="2" borderId="16" xfId="1" applyNumberFormat="1" applyFont="1" applyFill="1" applyBorder="1" applyAlignment="1" applyProtection="1">
      <alignment horizontal="left" vertical="center"/>
      <protection locked="0"/>
    </xf>
    <xf numFmtId="6" fontId="7" fillId="0" borderId="41" xfId="0" applyNumberFormat="1" applyFont="1" applyBorder="1" applyAlignment="1" applyProtection="1">
      <alignment horizontal="left" vertical="center"/>
      <protection locked="0"/>
    </xf>
    <xf numFmtId="6" fontId="7" fillId="3" borderId="43" xfId="0" applyNumberFormat="1" applyFont="1" applyFill="1" applyBorder="1" applyAlignment="1" applyProtection="1">
      <alignment horizontal="left" vertical="center"/>
      <protection locked="0"/>
    </xf>
    <xf numFmtId="6" fontId="7" fillId="3" borderId="34" xfId="0" applyNumberFormat="1" applyFont="1" applyFill="1" applyBorder="1" applyAlignment="1" applyProtection="1">
      <alignment horizontal="left" vertical="center"/>
      <protection locked="0"/>
    </xf>
    <xf numFmtId="6" fontId="7" fillId="3" borderId="16" xfId="0" applyNumberFormat="1" applyFont="1" applyFill="1" applyBorder="1" applyAlignment="1" applyProtection="1">
      <alignment horizontal="left" vertical="center"/>
      <protection locked="0"/>
    </xf>
    <xf numFmtId="164" fontId="7" fillId="0" borderId="52" xfId="1" applyNumberFormat="1" applyFont="1" applyFill="1" applyBorder="1" applyAlignment="1" applyProtection="1">
      <alignment horizontal="left" vertical="center"/>
      <protection locked="0"/>
    </xf>
    <xf numFmtId="164" fontId="7" fillId="3" borderId="43" xfId="1" applyNumberFormat="1" applyFont="1" applyFill="1" applyBorder="1" applyAlignment="1" applyProtection="1">
      <alignment horizontal="center" vertical="center"/>
      <protection locked="0"/>
    </xf>
    <xf numFmtId="164" fontId="7" fillId="3" borderId="34" xfId="1" applyNumberFormat="1" applyFont="1" applyFill="1" applyBorder="1" applyAlignment="1" applyProtection="1">
      <alignment horizontal="center" vertical="center"/>
      <protection locked="0"/>
    </xf>
    <xf numFmtId="164" fontId="7" fillId="3" borderId="16" xfId="1" applyNumberFormat="1" applyFont="1" applyFill="1" applyBorder="1" applyAlignment="1" applyProtection="1">
      <alignment horizontal="left" vertical="center"/>
      <protection locked="0"/>
    </xf>
    <xf numFmtId="164" fontId="7" fillId="3" borderId="74" xfId="1" applyNumberFormat="1" applyFont="1" applyFill="1" applyBorder="1" applyAlignment="1" applyProtection="1">
      <alignment horizontal="left" vertical="center"/>
      <protection locked="0"/>
    </xf>
    <xf numFmtId="164" fontId="7" fillId="3" borderId="34" xfId="1" applyNumberFormat="1" applyFont="1" applyFill="1" applyBorder="1" applyAlignment="1" applyProtection="1">
      <alignment horizontal="left" vertical="center"/>
      <protection locked="0"/>
    </xf>
    <xf numFmtId="164" fontId="7" fillId="2" borderId="52" xfId="1" applyNumberFormat="1" applyFont="1" applyFill="1" applyBorder="1" applyAlignment="1" applyProtection="1">
      <alignment horizontal="left" vertical="center"/>
      <protection locked="0"/>
    </xf>
    <xf numFmtId="164" fontId="7" fillId="0" borderId="59" xfId="1" applyNumberFormat="1" applyFont="1" applyBorder="1" applyAlignment="1" applyProtection="1">
      <alignment horizontal="left" vertical="center"/>
      <protection locked="0"/>
    </xf>
    <xf numFmtId="164" fontId="7" fillId="3" borderId="43" xfId="1" applyNumberFormat="1" applyFont="1" applyFill="1" applyBorder="1" applyAlignment="1" applyProtection="1">
      <alignment horizontal="left" vertical="center"/>
      <protection locked="0"/>
    </xf>
    <xf numFmtId="0" fontId="7" fillId="2" borderId="6" xfId="0" applyFont="1" applyFill="1" applyBorder="1" applyAlignment="1" applyProtection="1">
      <alignment vertical="center"/>
      <protection locked="0"/>
    </xf>
    <xf numFmtId="6" fontId="8" fillId="0" borderId="87" xfId="0" applyNumberFormat="1" applyFont="1" applyBorder="1" applyAlignment="1" applyProtection="1">
      <alignment vertical="center"/>
      <protection locked="0"/>
    </xf>
    <xf numFmtId="6" fontId="8" fillId="0" borderId="86" xfId="0" applyNumberFormat="1" applyFont="1" applyBorder="1" applyAlignment="1" applyProtection="1">
      <alignment vertical="center"/>
      <protection locked="0"/>
    </xf>
    <xf numFmtId="0" fontId="7" fillId="0" borderId="6" xfId="0" applyFont="1" applyBorder="1" applyAlignment="1" applyProtection="1">
      <alignment vertical="center"/>
      <protection locked="0"/>
    </xf>
    <xf numFmtId="0" fontId="7" fillId="0" borderId="6" xfId="0" applyFont="1" applyBorder="1" applyAlignment="1" applyProtection="1">
      <alignment horizontal="left" vertical="center"/>
      <protection locked="0"/>
    </xf>
    <xf numFmtId="0" fontId="7" fillId="0" borderId="17" xfId="0" applyFont="1" applyBorder="1" applyAlignment="1" applyProtection="1">
      <alignment horizontal="center" vertical="center"/>
      <protection locked="0"/>
    </xf>
    <xf numFmtId="6" fontId="7" fillId="0" borderId="24" xfId="0" applyNumberFormat="1" applyFont="1" applyBorder="1" applyAlignment="1" applyProtection="1">
      <alignment vertical="center"/>
      <protection locked="0"/>
    </xf>
    <xf numFmtId="5" fontId="7" fillId="0" borderId="25" xfId="0" applyNumberFormat="1" applyFont="1" applyBorder="1" applyAlignment="1" applyProtection="1">
      <alignment vertical="center"/>
      <protection locked="0"/>
    </xf>
    <xf numFmtId="5" fontId="7" fillId="0" borderId="24" xfId="0" applyNumberFormat="1" applyFont="1" applyBorder="1" applyAlignment="1" applyProtection="1">
      <alignment vertical="center"/>
      <protection locked="0"/>
    </xf>
    <xf numFmtId="6" fontId="7" fillId="0" borderId="35" xfId="0" applyNumberFormat="1" applyFont="1" applyBorder="1" applyAlignment="1" applyProtection="1">
      <alignment vertical="center"/>
      <protection locked="0"/>
    </xf>
    <xf numFmtId="5" fontId="7" fillId="0" borderId="27" xfId="0" applyNumberFormat="1" applyFont="1" applyBorder="1" applyAlignment="1" applyProtection="1">
      <alignment vertical="center"/>
      <protection locked="0"/>
    </xf>
    <xf numFmtId="5" fontId="7" fillId="0" borderId="35" xfId="0" applyNumberFormat="1" applyFont="1" applyBorder="1" applyAlignment="1" applyProtection="1">
      <alignment vertical="center"/>
      <protection locked="0"/>
    </xf>
    <xf numFmtId="5" fontId="7" fillId="0" borderId="26" xfId="0" applyNumberFormat="1" applyFont="1" applyBorder="1" applyAlignment="1" applyProtection="1">
      <alignment vertical="center"/>
      <protection locked="0"/>
    </xf>
    <xf numFmtId="6" fontId="7" fillId="0" borderId="21" xfId="0" applyNumberFormat="1" applyFont="1" applyBorder="1" applyAlignment="1" applyProtection="1">
      <alignment vertical="center"/>
      <protection locked="0"/>
    </xf>
    <xf numFmtId="6" fontId="7" fillId="0" borderId="20" xfId="0" applyNumberFormat="1" applyFont="1" applyBorder="1" applyAlignment="1" applyProtection="1">
      <alignment vertical="center"/>
      <protection locked="0"/>
    </xf>
    <xf numFmtId="0" fontId="7" fillId="0" borderId="17" xfId="0" applyFont="1" applyBorder="1" applyAlignment="1" applyProtection="1">
      <alignment horizontal="left" vertical="center"/>
      <protection locked="0"/>
    </xf>
    <xf numFmtId="0" fontId="11" fillId="0" borderId="6" xfId="0" applyFont="1" applyBorder="1" applyAlignment="1" applyProtection="1">
      <alignment vertical="center"/>
      <protection locked="0"/>
    </xf>
    <xf numFmtId="0" fontId="11" fillId="0" borderId="17" xfId="0" applyFont="1" applyBorder="1" applyAlignment="1" applyProtection="1">
      <alignment horizontal="center" vertical="center"/>
      <protection locked="0"/>
    </xf>
    <xf numFmtId="6" fontId="11" fillId="0" borderId="21" xfId="0" applyNumberFormat="1" applyFont="1" applyBorder="1" applyAlignment="1" applyProtection="1">
      <alignment vertical="center"/>
      <protection locked="0"/>
    </xf>
    <xf numFmtId="6" fontId="11" fillId="0" borderId="20" xfId="0" applyNumberFormat="1" applyFont="1" applyBorder="1" applyAlignment="1" applyProtection="1">
      <alignment vertical="center"/>
      <protection locked="0"/>
    </xf>
    <xf numFmtId="0" fontId="7" fillId="0" borderId="0" xfId="0" applyFont="1" applyAlignment="1" applyProtection="1">
      <alignment vertical="center"/>
      <protection locked="0"/>
    </xf>
    <xf numFmtId="6" fontId="7" fillId="0" borderId="39" xfId="0" applyNumberFormat="1" applyFont="1" applyBorder="1" applyAlignment="1" applyProtection="1">
      <alignment vertical="center"/>
      <protection locked="0"/>
    </xf>
    <xf numFmtId="6" fontId="7" fillId="0" borderId="40" xfId="0" applyNumberFormat="1" applyFont="1" applyBorder="1" applyAlignment="1" applyProtection="1">
      <alignment vertical="center"/>
      <protection locked="0"/>
    </xf>
    <xf numFmtId="0" fontId="7" fillId="0" borderId="5" xfId="0" applyFont="1" applyBorder="1" applyAlignment="1" applyProtection="1">
      <alignment vertical="center"/>
      <protection locked="0"/>
    </xf>
    <xf numFmtId="6" fontId="7" fillId="0" borderId="31" xfId="0" applyNumberFormat="1" applyFont="1" applyBorder="1" applyAlignment="1" applyProtection="1">
      <alignment vertical="center"/>
      <protection locked="0"/>
    </xf>
    <xf numFmtId="6" fontId="7" fillId="0" borderId="128" xfId="0" applyNumberFormat="1" applyFont="1" applyBorder="1" applyAlignment="1" applyProtection="1">
      <alignment vertical="center"/>
      <protection locked="0"/>
    </xf>
    <xf numFmtId="6" fontId="7" fillId="0" borderId="68" xfId="0" applyNumberFormat="1" applyFont="1" applyBorder="1" applyAlignment="1" applyProtection="1">
      <alignment vertical="center"/>
      <protection locked="0"/>
    </xf>
    <xf numFmtId="0" fontId="11" fillId="0" borderId="5" xfId="0" applyFont="1" applyBorder="1" applyAlignment="1" applyProtection="1">
      <alignment vertical="center"/>
      <protection locked="0"/>
    </xf>
    <xf numFmtId="0" fontId="11" fillId="0" borderId="17" xfId="0" applyFont="1" applyBorder="1" applyAlignment="1" applyProtection="1">
      <alignment horizontal="left" vertical="center"/>
      <protection locked="0"/>
    </xf>
    <xf numFmtId="6" fontId="11" fillId="0" borderId="68" xfId="0" applyNumberFormat="1" applyFont="1" applyBorder="1" applyAlignment="1" applyProtection="1">
      <alignment vertical="center"/>
      <protection locked="0"/>
    </xf>
    <xf numFmtId="6" fontId="7" fillId="0" borderId="123" xfId="0" applyNumberFormat="1" applyFont="1" applyBorder="1" applyAlignment="1" applyProtection="1">
      <alignment vertical="center"/>
      <protection locked="0"/>
    </xf>
    <xf numFmtId="6" fontId="7" fillId="0" borderId="116" xfId="0" applyNumberFormat="1" applyFont="1" applyBorder="1" applyAlignment="1" applyProtection="1">
      <alignment vertical="center"/>
      <protection locked="0"/>
    </xf>
    <xf numFmtId="6" fontId="7" fillId="0" borderId="122" xfId="0" applyNumberFormat="1" applyFont="1" applyBorder="1" applyAlignment="1" applyProtection="1">
      <alignment vertical="center"/>
      <protection locked="0"/>
    </xf>
    <xf numFmtId="6" fontId="7" fillId="0" borderId="124" xfId="0" applyNumberFormat="1" applyFont="1" applyBorder="1" applyAlignment="1" applyProtection="1">
      <alignment vertical="center"/>
      <protection locked="0"/>
    </xf>
    <xf numFmtId="6" fontId="7" fillId="0" borderId="125" xfId="0" applyNumberFormat="1" applyFont="1" applyBorder="1" applyAlignment="1" applyProtection="1">
      <alignment vertical="center"/>
      <protection locked="0"/>
    </xf>
    <xf numFmtId="6" fontId="7" fillId="0" borderId="63" xfId="0" applyNumberFormat="1" applyFont="1" applyBorder="1" applyAlignment="1" applyProtection="1">
      <alignment vertical="center"/>
      <protection locked="0"/>
    </xf>
    <xf numFmtId="6" fontId="7" fillId="0" borderId="112" xfId="0" applyNumberFormat="1" applyFont="1" applyBorder="1" applyAlignment="1" applyProtection="1">
      <alignment vertical="center"/>
      <protection locked="0"/>
    </xf>
    <xf numFmtId="6" fontId="7" fillId="0" borderId="32" xfId="0" applyNumberFormat="1" applyFont="1" applyBorder="1" applyAlignment="1" applyProtection="1">
      <alignment vertical="center"/>
      <protection locked="0"/>
    </xf>
    <xf numFmtId="6" fontId="7" fillId="0" borderId="67" xfId="0" applyNumberFormat="1" applyFont="1" applyBorder="1" applyAlignment="1" applyProtection="1">
      <alignment vertical="center"/>
      <protection locked="0"/>
    </xf>
    <xf numFmtId="0" fontId="5" fillId="0" borderId="100" xfId="0" applyFont="1" applyBorder="1" applyAlignment="1" applyProtection="1">
      <alignment horizontal="center" vertical="center"/>
      <protection locked="0"/>
    </xf>
    <xf numFmtId="0" fontId="0" fillId="0" borderId="0" xfId="0" quotePrefix="1" applyAlignment="1">
      <alignment vertical="center"/>
    </xf>
    <xf numFmtId="0" fontId="0" fillId="0" borderId="0" xfId="0" applyAlignment="1">
      <alignment horizontal="left" vertical="center" wrapText="1" indent="2"/>
    </xf>
    <xf numFmtId="0" fontId="24" fillId="0" borderId="0" xfId="0" applyFont="1" applyAlignment="1">
      <alignment horizontal="center" vertical="center"/>
    </xf>
    <xf numFmtId="0" fontId="14" fillId="0" borderId="0" xfId="0" applyFont="1" applyAlignment="1">
      <alignment vertical="center"/>
    </xf>
    <xf numFmtId="0" fontId="8" fillId="0" borderId="29" xfId="0" quotePrefix="1" applyFont="1" applyBorder="1" applyAlignment="1">
      <alignment horizontal="left" vertical="center"/>
    </xf>
    <xf numFmtId="0" fontId="8" fillId="0" borderId="0" xfId="0" quotePrefix="1" applyFont="1" applyAlignment="1">
      <alignment horizontal="left" vertical="center"/>
    </xf>
    <xf numFmtId="0" fontId="5" fillId="9" borderId="90" xfId="0" quotePrefix="1" applyFont="1" applyFill="1" applyBorder="1" applyAlignment="1">
      <alignment horizontal="center" vertical="center" wrapText="1"/>
    </xf>
    <xf numFmtId="0" fontId="5" fillId="9" borderId="59" xfId="0" applyFont="1" applyFill="1" applyBorder="1" applyAlignment="1">
      <alignment horizontal="center" vertical="center" wrapText="1"/>
    </xf>
    <xf numFmtId="0" fontId="5" fillId="9" borderId="91" xfId="0" applyFont="1" applyFill="1" applyBorder="1" applyAlignment="1">
      <alignment horizontal="center" vertical="center" wrapText="1"/>
    </xf>
    <xf numFmtId="0" fontId="4" fillId="0" borderId="92" xfId="0" applyFont="1" applyBorder="1" applyAlignment="1">
      <alignment horizontal="center" vertical="center" wrapText="1"/>
    </xf>
    <xf numFmtId="0" fontId="4" fillId="0" borderId="92" xfId="0" applyFont="1" applyBorder="1" applyAlignment="1">
      <alignment horizontal="center" vertical="center"/>
    </xf>
    <xf numFmtId="0" fontId="4" fillId="0" borderId="93" xfId="0" applyFont="1" applyBorder="1" applyAlignment="1">
      <alignment horizontal="center" vertical="center"/>
    </xf>
    <xf numFmtId="0" fontId="3" fillId="0" borderId="3" xfId="0" quotePrefix="1" applyFont="1" applyBorder="1" applyAlignment="1">
      <alignment horizontal="center" vertical="center"/>
    </xf>
    <xf numFmtId="0" fontId="3" fillId="0" borderId="94" xfId="0" quotePrefix="1" applyFont="1" applyBorder="1" applyAlignment="1">
      <alignment horizontal="center" vertical="center"/>
    </xf>
    <xf numFmtId="0" fontId="3" fillId="0" borderId="0" xfId="0" quotePrefix="1" applyFont="1" applyAlignment="1">
      <alignment horizontal="center" vertical="center"/>
    </xf>
    <xf numFmtId="0" fontId="3" fillId="0" borderId="59" xfId="0" quotePrefix="1" applyFont="1" applyBorder="1" applyAlignment="1">
      <alignment horizontal="center" vertical="center"/>
    </xf>
    <xf numFmtId="0" fontId="3" fillId="0" borderId="95" xfId="0" quotePrefix="1" applyFont="1" applyBorder="1" applyAlignment="1">
      <alignment horizontal="center" vertical="center"/>
    </xf>
    <xf numFmtId="0" fontId="3" fillId="0" borderId="91" xfId="0" quotePrefix="1" applyFont="1" applyBorder="1" applyAlignment="1">
      <alignment horizontal="center" vertical="center"/>
    </xf>
    <xf numFmtId="0" fontId="5" fillId="0" borderId="96"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8" fillId="0" borderId="99" xfId="0" applyFont="1" applyBorder="1" applyAlignment="1">
      <alignment horizontal="left" vertical="center"/>
    </xf>
    <xf numFmtId="0" fontId="8" fillId="0" borderId="0" xfId="0" applyFont="1" applyAlignment="1">
      <alignment horizontal="left" vertical="center"/>
    </xf>
    <xf numFmtId="0" fontId="5" fillId="11" borderId="3" xfId="0" quotePrefix="1" applyFont="1" applyFill="1" applyBorder="1" applyAlignment="1">
      <alignment horizontal="center" vertical="center"/>
    </xf>
    <xf numFmtId="0" fontId="5" fillId="11" borderId="94" xfId="0" applyFont="1" applyFill="1" applyBorder="1" applyAlignment="1">
      <alignment horizontal="center" vertical="center"/>
    </xf>
    <xf numFmtId="0" fontId="5" fillId="11" borderId="103" xfId="0" applyFont="1" applyFill="1" applyBorder="1" applyAlignment="1">
      <alignment horizontal="center" vertical="center"/>
    </xf>
    <xf numFmtId="0" fontId="5" fillId="11" borderId="104" xfId="0" applyFont="1" applyFill="1" applyBorder="1" applyAlignment="1">
      <alignment horizontal="center" vertical="center"/>
    </xf>
    <xf numFmtId="0" fontId="5" fillId="0" borderId="105" xfId="0" applyFont="1" applyBorder="1" applyAlignment="1">
      <alignment horizontal="center" vertical="center"/>
    </xf>
    <xf numFmtId="0" fontId="5" fillId="0" borderId="92" xfId="0" applyFont="1" applyBorder="1" applyAlignment="1">
      <alignment horizontal="center" vertical="center"/>
    </xf>
    <xf numFmtId="0" fontId="3" fillId="9" borderId="0" xfId="0" applyFont="1" applyFill="1" applyAlignment="1">
      <alignment horizontal="center" vertical="center" wrapText="1"/>
    </xf>
    <xf numFmtId="0" fontId="3" fillId="9" borderId="0" xfId="0" applyFont="1" applyFill="1" applyAlignment="1">
      <alignment horizontal="center" vertical="center"/>
    </xf>
    <xf numFmtId="0" fontId="4" fillId="0" borderId="1" xfId="0" applyFont="1" applyBorder="1" applyAlignment="1">
      <alignment horizontal="center" vertical="center" wrapText="1"/>
    </xf>
    <xf numFmtId="0" fontId="4" fillId="0" borderId="94" xfId="0" applyFont="1" applyBorder="1" applyAlignment="1">
      <alignment horizontal="center" vertical="center"/>
    </xf>
    <xf numFmtId="0" fontId="2" fillId="0" borderId="0" xfId="0" applyFont="1" applyAlignment="1">
      <alignment horizontal="right" vertical="center" wrapText="1"/>
    </xf>
    <xf numFmtId="0" fontId="0" fillId="0" borderId="0" xfId="0" applyAlignment="1">
      <alignment vertical="center" wrapText="1"/>
    </xf>
    <xf numFmtId="0" fontId="0" fillId="0" borderId="59" xfId="0" applyBorder="1" applyAlignment="1">
      <alignment vertical="center" wrapText="1"/>
    </xf>
    <xf numFmtId="0" fontId="5" fillId="13" borderId="1" xfId="0" applyFont="1" applyFill="1" applyBorder="1" applyAlignment="1">
      <alignment horizontal="center" vertical="center"/>
    </xf>
    <xf numFmtId="0" fontId="5" fillId="13" borderId="94" xfId="0" applyFont="1" applyFill="1" applyBorder="1" applyAlignment="1">
      <alignment horizontal="center" vertical="center"/>
    </xf>
    <xf numFmtId="0" fontId="5" fillId="13" borderId="106" xfId="0" applyFont="1" applyFill="1" applyBorder="1" applyAlignment="1">
      <alignment horizontal="center" vertical="center"/>
    </xf>
    <xf numFmtId="0" fontId="5" fillId="13" borderId="104" xfId="0" applyFont="1" applyFill="1" applyBorder="1" applyAlignment="1">
      <alignment horizontal="center" vertical="center"/>
    </xf>
    <xf numFmtId="0" fontId="2" fillId="0" borderId="100" xfId="0" quotePrefix="1" applyFont="1" applyBorder="1" applyAlignment="1">
      <alignment horizontal="center" vertical="center" wrapText="1"/>
    </xf>
    <xf numFmtId="0" fontId="2" fillId="0" borderId="102" xfId="0" applyFont="1" applyBorder="1" applyAlignment="1">
      <alignment horizontal="center" vertical="center" wrapText="1"/>
    </xf>
    <xf numFmtId="0" fontId="2" fillId="0" borderId="101" xfId="0" applyFont="1" applyBorder="1" applyAlignment="1">
      <alignment horizontal="center" vertical="center" wrapText="1"/>
    </xf>
    <xf numFmtId="0" fontId="5" fillId="10" borderId="1" xfId="0" applyFont="1" applyFill="1" applyBorder="1" applyAlignment="1">
      <alignment horizontal="center" vertical="center"/>
    </xf>
    <xf numFmtId="0" fontId="5" fillId="10" borderId="94" xfId="0" applyFont="1" applyFill="1" applyBorder="1" applyAlignment="1">
      <alignment horizontal="center" vertical="center"/>
    </xf>
    <xf numFmtId="0" fontId="5" fillId="10" borderId="106" xfId="0" applyFont="1" applyFill="1" applyBorder="1" applyAlignment="1">
      <alignment horizontal="center" vertical="center"/>
    </xf>
    <xf numFmtId="0" fontId="5" fillId="10" borderId="104" xfId="0" applyFont="1" applyFill="1" applyBorder="1" applyAlignment="1">
      <alignment horizontal="center" vertical="center"/>
    </xf>
    <xf numFmtId="0" fontId="2" fillId="0" borderId="3" xfId="0" quotePrefix="1" applyFont="1" applyBorder="1" applyAlignment="1">
      <alignment horizontal="center" vertical="center" wrapText="1"/>
    </xf>
    <xf numFmtId="0" fontId="2" fillId="0" borderId="0" xfId="0" applyFont="1" applyAlignment="1">
      <alignment horizontal="center" vertical="center" wrapText="1"/>
    </xf>
    <xf numFmtId="0" fontId="2" fillId="0" borderId="95" xfId="0" applyFont="1" applyBorder="1" applyAlignment="1">
      <alignment horizontal="center" vertical="center" wrapText="1"/>
    </xf>
    <xf numFmtId="0" fontId="3" fillId="0" borderId="0" xfId="0" applyFont="1" applyAlignment="1">
      <alignment horizontal="center" vertical="center" wrapText="1"/>
    </xf>
    <xf numFmtId="0" fontId="8" fillId="0" borderId="0" xfId="0" quotePrefix="1" applyFont="1" applyAlignment="1">
      <alignment horizontal="center" vertical="center" wrapText="1"/>
    </xf>
    <xf numFmtId="0" fontId="4" fillId="0" borderId="160" xfId="0" quotePrefix="1" applyFont="1" applyBorder="1" applyAlignment="1">
      <alignment horizontal="left" vertical="center"/>
    </xf>
    <xf numFmtId="0" fontId="4" fillId="0" borderId="161" xfId="0" quotePrefix="1" applyFont="1" applyBorder="1" applyAlignment="1">
      <alignment horizontal="left" vertical="center"/>
    </xf>
    <xf numFmtId="0" fontId="5" fillId="12" borderId="146" xfId="0" applyFont="1" applyFill="1" applyBorder="1" applyAlignment="1">
      <alignment horizontal="center" vertical="center" wrapText="1"/>
    </xf>
    <xf numFmtId="0" fontId="5" fillId="12" borderId="147" xfId="0" applyFont="1" applyFill="1" applyBorder="1" applyAlignment="1">
      <alignment horizontal="center" vertical="center" wrapText="1"/>
    </xf>
    <xf numFmtId="0" fontId="5" fillId="11" borderId="131" xfId="0" applyFont="1" applyFill="1" applyBorder="1" applyAlignment="1">
      <alignment horizontal="center" vertical="center"/>
    </xf>
    <xf numFmtId="0" fontId="5" fillId="11" borderId="145" xfId="0" applyFont="1" applyFill="1" applyBorder="1" applyAlignment="1">
      <alignment horizontal="center" vertical="center"/>
    </xf>
    <xf numFmtId="0" fontId="5" fillId="12" borderId="135" xfId="0" applyFont="1" applyFill="1" applyBorder="1" applyAlignment="1">
      <alignment horizontal="center" vertical="center" wrapText="1"/>
    </xf>
    <xf numFmtId="0" fontId="5" fillId="12" borderId="152" xfId="0" applyFont="1" applyFill="1" applyBorder="1" applyAlignment="1">
      <alignment horizontal="center" vertical="center" wrapText="1"/>
    </xf>
    <xf numFmtId="0" fontId="2" fillId="0" borderId="138" xfId="0" quotePrefix="1" applyFont="1" applyBorder="1" applyAlignment="1">
      <alignment horizontal="center" vertical="center" wrapText="1"/>
    </xf>
    <xf numFmtId="0" fontId="2" fillId="0" borderId="140" xfId="0" applyFont="1" applyBorder="1" applyAlignment="1">
      <alignment horizontal="center" vertical="center" wrapText="1"/>
    </xf>
    <xf numFmtId="0" fontId="2" fillId="0" borderId="142" xfId="0" applyFont="1" applyBorder="1" applyAlignment="1">
      <alignment horizontal="center" vertical="center" wrapText="1"/>
    </xf>
    <xf numFmtId="0" fontId="2" fillId="0" borderId="114" xfId="0" quotePrefix="1" applyFont="1" applyBorder="1" applyAlignment="1">
      <alignment horizontal="center" vertical="center" wrapText="1"/>
    </xf>
    <xf numFmtId="0" fontId="2" fillId="0" borderId="134" xfId="0" applyFont="1" applyBorder="1" applyAlignment="1">
      <alignment horizontal="center" vertical="center" wrapText="1"/>
    </xf>
    <xf numFmtId="0" fontId="10" fillId="0" borderId="0" xfId="0" applyFont="1" applyAlignment="1">
      <alignment horizontal="right" vertical="center" wrapText="1"/>
    </xf>
    <xf numFmtId="0" fontId="2" fillId="0" borderId="136" xfId="0" applyFont="1" applyBorder="1" applyAlignment="1">
      <alignment horizontal="center" vertical="center"/>
    </xf>
    <xf numFmtId="0" fontId="2" fillId="0" borderId="137" xfId="0" applyFont="1" applyBorder="1" applyAlignment="1">
      <alignment horizontal="center" vertical="center"/>
    </xf>
    <xf numFmtId="0" fontId="2" fillId="0" borderId="139" xfId="0" quotePrefix="1" applyFont="1" applyBorder="1" applyAlignment="1">
      <alignment horizontal="center" vertical="center" wrapText="1"/>
    </xf>
    <xf numFmtId="0" fontId="2" fillId="0" borderId="141" xfId="0" applyFont="1" applyBorder="1" applyAlignment="1">
      <alignment horizontal="center" vertical="center" wrapText="1"/>
    </xf>
    <xf numFmtId="0" fontId="2" fillId="0" borderId="143" xfId="0" applyFont="1" applyBorder="1" applyAlignment="1">
      <alignment horizontal="center" vertical="center" wrapText="1"/>
    </xf>
    <xf numFmtId="0" fontId="4" fillId="0" borderId="160" xfId="0" applyFont="1" applyBorder="1" applyAlignment="1">
      <alignment horizontal="left" vertical="center"/>
    </xf>
    <xf numFmtId="0" fontId="4" fillId="0" borderId="161" xfId="0" applyFont="1" applyBorder="1" applyAlignment="1">
      <alignment horizontal="left" vertical="center"/>
    </xf>
    <xf numFmtId="0" fontId="5" fillId="9" borderId="150" xfId="0" quotePrefix="1" applyFont="1" applyFill="1" applyBorder="1" applyAlignment="1">
      <alignment horizontal="center" vertical="center" wrapText="1"/>
    </xf>
    <xf numFmtId="0" fontId="5" fillId="9" borderId="151" xfId="0" applyFont="1" applyFill="1" applyBorder="1" applyAlignment="1">
      <alignment horizontal="center" vertical="center" wrapText="1"/>
    </xf>
    <xf numFmtId="0" fontId="5" fillId="14" borderId="148" xfId="0" quotePrefix="1" applyFont="1" applyFill="1" applyBorder="1" applyAlignment="1">
      <alignment horizontal="center" vertical="center" wrapText="1"/>
    </xf>
    <xf numFmtId="0" fontId="5" fillId="14" borderId="149" xfId="0" applyFont="1" applyFill="1" applyBorder="1" applyAlignment="1">
      <alignment horizontal="center" vertical="center" wrapText="1"/>
    </xf>
    <xf numFmtId="0" fontId="5" fillId="15" borderId="148" xfId="0" quotePrefix="1" applyFont="1" applyFill="1" applyBorder="1" applyAlignment="1">
      <alignment horizontal="center" vertical="center" wrapText="1"/>
    </xf>
    <xf numFmtId="0" fontId="5" fillId="15" borderId="149" xfId="0" applyFont="1" applyFill="1" applyBorder="1" applyAlignment="1">
      <alignment horizontal="center" vertical="center" wrapText="1"/>
    </xf>
    <xf numFmtId="0" fontId="3" fillId="0" borderId="114" xfId="0" quotePrefix="1" applyFont="1" applyBorder="1" applyAlignment="1">
      <alignment horizontal="center" vertical="center"/>
    </xf>
    <xf numFmtId="0" fontId="3" fillId="0" borderId="115" xfId="0" quotePrefix="1" applyFont="1" applyBorder="1" applyAlignment="1">
      <alignment horizontal="center" vertical="center"/>
    </xf>
    <xf numFmtId="0" fontId="3" fillId="0" borderId="118" xfId="0" quotePrefix="1" applyFont="1" applyBorder="1" applyAlignment="1">
      <alignment horizontal="center" vertical="center"/>
    </xf>
    <xf numFmtId="0" fontId="3" fillId="0" borderId="134" xfId="0" quotePrefix="1" applyFont="1" applyBorder="1" applyAlignment="1">
      <alignment horizontal="center" vertical="center"/>
    </xf>
    <xf numFmtId="0" fontId="3" fillId="0" borderId="135" xfId="0" quotePrefix="1" applyFont="1" applyBorder="1" applyAlignment="1">
      <alignment horizontal="center" vertical="center"/>
    </xf>
    <xf numFmtId="0" fontId="5" fillId="0" borderId="132" xfId="0" applyFont="1" applyBorder="1" applyAlignment="1">
      <alignment horizontal="center" vertical="center"/>
    </xf>
    <xf numFmtId="0" fontId="4" fillId="0" borderId="103" xfId="0" applyFont="1" applyBorder="1" applyAlignment="1">
      <alignment horizontal="center" vertical="center" wrapText="1"/>
    </xf>
    <xf numFmtId="0" fontId="4" fillId="0" borderId="130" xfId="0" applyFont="1" applyBorder="1" applyAlignment="1">
      <alignment horizontal="center" vertical="center"/>
    </xf>
    <xf numFmtId="0" fontId="4" fillId="0" borderId="144" xfId="0" applyFont="1" applyBorder="1" applyAlignment="1">
      <alignment horizontal="center" vertical="center"/>
    </xf>
    <xf numFmtId="0" fontId="5" fillId="10" borderId="131" xfId="0" applyFont="1" applyFill="1" applyBorder="1" applyAlignment="1">
      <alignment horizontal="center" vertical="center" wrapText="1"/>
    </xf>
    <xf numFmtId="0" fontId="0" fillId="10" borderId="131" xfId="0" applyFill="1" applyBorder="1" applyAlignment="1">
      <alignment horizontal="center" vertical="center"/>
    </xf>
    <xf numFmtId="0" fontId="0" fillId="10" borderId="136" xfId="0" applyFill="1" applyBorder="1" applyAlignment="1">
      <alignment horizontal="center" vertical="center"/>
    </xf>
    <xf numFmtId="0" fontId="5" fillId="13" borderId="131" xfId="0" applyFont="1" applyFill="1" applyBorder="1" applyAlignment="1">
      <alignment horizontal="center" vertical="center"/>
    </xf>
    <xf numFmtId="0" fontId="0" fillId="13" borderId="131" xfId="0" applyFill="1" applyBorder="1" applyAlignment="1">
      <alignment horizontal="center" vertical="center"/>
    </xf>
    <xf numFmtId="0" fontId="5" fillId="13" borderId="145" xfId="0" applyFont="1" applyFill="1" applyBorder="1" applyAlignment="1">
      <alignment horizontal="center" vertical="center"/>
    </xf>
    <xf numFmtId="0" fontId="0" fillId="13" borderId="145" xfId="0" applyFill="1" applyBorder="1" applyAlignment="1">
      <alignment horizontal="center" vertical="center"/>
    </xf>
    <xf numFmtId="0" fontId="5" fillId="15" borderId="153" xfId="0" quotePrefix="1" applyFont="1" applyFill="1" applyBorder="1" applyAlignment="1">
      <alignment horizontal="center" vertical="center" wrapText="1"/>
    </xf>
    <xf numFmtId="0" fontId="5" fillId="15" borderId="154" xfId="0" applyFont="1" applyFill="1" applyBorder="1" applyAlignment="1">
      <alignment horizontal="center" vertical="center" wrapText="1"/>
    </xf>
    <xf numFmtId="0" fontId="5" fillId="13" borderId="153" xfId="0" quotePrefix="1" applyFont="1" applyFill="1" applyBorder="1" applyAlignment="1">
      <alignment horizontal="center" vertical="center" wrapText="1"/>
    </xf>
    <xf numFmtId="0" fontId="5" fillId="13" borderId="154" xfId="0" applyFont="1" applyFill="1" applyBorder="1" applyAlignment="1">
      <alignment horizontal="center" vertical="center" wrapText="1"/>
    </xf>
    <xf numFmtId="0" fontId="5" fillId="13" borderId="148" xfId="0" quotePrefix="1" applyFont="1" applyFill="1" applyBorder="1" applyAlignment="1">
      <alignment horizontal="center" vertical="center" wrapText="1"/>
    </xf>
    <xf numFmtId="0" fontId="5" fillId="13" borderId="149" xfId="0" applyFont="1" applyFill="1" applyBorder="1" applyAlignment="1">
      <alignment horizontal="center" vertical="center" wrapText="1"/>
    </xf>
    <xf numFmtId="0" fontId="5" fillId="15" borderId="150" xfId="0" quotePrefix="1" applyFont="1" applyFill="1" applyBorder="1" applyAlignment="1">
      <alignment horizontal="center" vertical="center" wrapText="1"/>
    </xf>
    <xf numFmtId="0" fontId="5" fillId="15" borderId="151" xfId="0" applyFont="1" applyFill="1" applyBorder="1" applyAlignment="1">
      <alignment horizontal="center" vertical="center" wrapText="1"/>
    </xf>
    <xf numFmtId="0" fontId="5" fillId="16" borderId="153" xfId="0" quotePrefix="1" applyFont="1" applyFill="1" applyBorder="1" applyAlignment="1">
      <alignment horizontal="center" vertical="center" wrapText="1"/>
    </xf>
    <xf numFmtId="0" fontId="5" fillId="16" borderId="154" xfId="0" applyFont="1" applyFill="1" applyBorder="1" applyAlignment="1">
      <alignment horizontal="center" vertical="center" wrapText="1"/>
    </xf>
    <xf numFmtId="0" fontId="5" fillId="16" borderId="148" xfId="0" quotePrefix="1" applyFont="1" applyFill="1" applyBorder="1" applyAlignment="1">
      <alignment horizontal="center" vertical="center" wrapText="1"/>
    </xf>
    <xf numFmtId="0" fontId="5" fillId="16" borderId="149" xfId="0" applyFont="1" applyFill="1" applyBorder="1" applyAlignment="1">
      <alignment horizontal="center" vertical="center" wrapText="1"/>
    </xf>
    <xf numFmtId="0" fontId="5" fillId="13" borderId="150" xfId="0" quotePrefix="1" applyFont="1" applyFill="1" applyBorder="1" applyAlignment="1">
      <alignment horizontal="center" vertical="center" wrapText="1"/>
    </xf>
    <xf numFmtId="0" fontId="5" fillId="13" borderId="15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ruiz\AppData\Local\Microsoft\Windows\INetCache\Content.Outlook\PA9TAJ80\Budget%20Forms%2021-22%20with%20Indicators%20draft%208%2016%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 Annual Budget "/>
      <sheetName val="Annual Budget "/>
      <sheetName val="Instruc Qtrly Budget"/>
      <sheetName val="Qtr Budget "/>
      <sheetName val="Qtr 1 Budget FY21-22"/>
      <sheetName val="Qtr 2 Budget FY21-22"/>
      <sheetName val="Qtr 3 Budget FY21-22 "/>
      <sheetName val="Qtr 4 Budget FY21-22"/>
      <sheetName val="Balance Sheet "/>
      <sheetName val="Cash Flow Statement"/>
      <sheetName val="Fin Performance "/>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5"/>
  <sheetViews>
    <sheetView workbookViewId="0">
      <selection activeCell="E12" sqref="E12"/>
    </sheetView>
  </sheetViews>
  <sheetFormatPr defaultColWidth="8.88671875" defaultRowHeight="15"/>
  <cols>
    <col min="1" max="1" width="13.5546875" style="133" customWidth="1"/>
    <col min="2" max="2" width="43.44140625" style="133" customWidth="1"/>
    <col min="3" max="16384" width="8.88671875" style="133"/>
  </cols>
  <sheetData>
    <row r="1" spans="1:2" s="486" customFormat="1" ht="18">
      <c r="A1" s="486" t="s">
        <v>215</v>
      </c>
      <c r="B1" s="486" t="s">
        <v>216</v>
      </c>
    </row>
    <row r="2" spans="1:2" ht="15.75">
      <c r="A2" s="484" t="s">
        <v>232</v>
      </c>
      <c r="B2" s="487" t="s">
        <v>221</v>
      </c>
    </row>
    <row r="3" spans="1:2" ht="54" customHeight="1">
      <c r="B3" s="485" t="s">
        <v>226</v>
      </c>
    </row>
    <row r="4" spans="1:2">
      <c r="B4" s="485"/>
    </row>
    <row r="5" spans="1:2" ht="15.75">
      <c r="A5" s="484" t="s">
        <v>217</v>
      </c>
      <c r="B5" s="487" t="s">
        <v>222</v>
      </c>
    </row>
    <row r="6" spans="1:2" ht="54" customHeight="1">
      <c r="B6" s="485" t="s">
        <v>227</v>
      </c>
    </row>
    <row r="7" spans="1:2">
      <c r="B7" s="485"/>
    </row>
    <row r="8" spans="1:2" ht="15.75">
      <c r="A8" s="484" t="s">
        <v>218</v>
      </c>
      <c r="B8" s="487" t="s">
        <v>223</v>
      </c>
    </row>
    <row r="9" spans="1:2" ht="54" customHeight="1">
      <c r="B9" s="485" t="s">
        <v>228</v>
      </c>
    </row>
    <row r="10" spans="1:2">
      <c r="B10" s="485"/>
    </row>
    <row r="11" spans="1:2" ht="15.75">
      <c r="A11" s="484" t="s">
        <v>219</v>
      </c>
      <c r="B11" s="487" t="s">
        <v>224</v>
      </c>
    </row>
    <row r="12" spans="1:2" ht="54" customHeight="1">
      <c r="B12" s="485" t="s">
        <v>230</v>
      </c>
    </row>
    <row r="13" spans="1:2">
      <c r="B13" s="485"/>
    </row>
    <row r="14" spans="1:2" ht="15.75">
      <c r="A14" s="484" t="s">
        <v>220</v>
      </c>
      <c r="B14" s="487" t="s">
        <v>225</v>
      </c>
    </row>
    <row r="15" spans="1:2" ht="39" customHeight="1">
      <c r="B15" s="485" t="s">
        <v>229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9"/>
  <sheetViews>
    <sheetView workbookViewId="0">
      <selection activeCell="A34" sqref="A34"/>
    </sheetView>
  </sheetViews>
  <sheetFormatPr defaultColWidth="8.88671875" defaultRowHeight="15"/>
  <cols>
    <col min="1" max="1" width="82" customWidth="1"/>
  </cols>
  <sheetData>
    <row r="1" spans="1:1" ht="15.75">
      <c r="A1" s="115" t="s">
        <v>176</v>
      </c>
    </row>
    <row r="3" spans="1:1" ht="15.75">
      <c r="A3" s="115" t="s">
        <v>175</v>
      </c>
    </row>
    <row r="4" spans="1:1" ht="15.75">
      <c r="A4" s="115"/>
    </row>
    <row r="5" spans="1:1">
      <c r="A5" s="116" t="s">
        <v>174</v>
      </c>
    </row>
    <row r="6" spans="1:1">
      <c r="A6" s="116"/>
    </row>
    <row r="7" spans="1:1">
      <c r="A7" s="116" t="s">
        <v>182</v>
      </c>
    </row>
    <row r="8" spans="1:1">
      <c r="A8" s="116"/>
    </row>
    <row r="9" spans="1:1">
      <c r="A9" s="117" t="s">
        <v>183</v>
      </c>
    </row>
    <row r="10" spans="1:1">
      <c r="A10" s="117"/>
    </row>
    <row r="11" spans="1:1">
      <c r="A11" s="117" t="s">
        <v>184</v>
      </c>
    </row>
    <row r="12" spans="1:1">
      <c r="A12" s="117"/>
    </row>
    <row r="13" spans="1:1">
      <c r="A13" s="118" t="s">
        <v>210</v>
      </c>
    </row>
    <row r="14" spans="1:1">
      <c r="A14" s="116"/>
    </row>
    <row r="15" spans="1:1">
      <c r="A15" s="118" t="s">
        <v>185</v>
      </c>
    </row>
    <row r="16" spans="1:1">
      <c r="A16" s="116"/>
    </row>
    <row r="17" spans="1:1" ht="30">
      <c r="A17" s="119" t="s">
        <v>173</v>
      </c>
    </row>
    <row r="18" spans="1:1">
      <c r="A18" s="116"/>
    </row>
    <row r="19" spans="1:1">
      <c r="A19" s="116" t="s">
        <v>172</v>
      </c>
    </row>
    <row r="22" spans="1:1" ht="90">
      <c r="A22" s="120" t="s">
        <v>186</v>
      </c>
    </row>
    <row r="29" spans="1:1">
      <c r="A29" s="121"/>
    </row>
  </sheetData>
  <pageMargins left="0.7" right="0.7" top="0.75" bottom="0.75" header="0.3" footer="0.3"/>
  <pageSetup orientation="portrait" horizontalDpi="4294967295" verticalDpi="4294967295"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ransitionEvaluation="1"/>
  <dimension ref="A1:N189"/>
  <sheetViews>
    <sheetView showGridLines="0" tabSelected="1" defaultGridColor="0" colorId="22" zoomScale="90" zoomScaleNormal="90" zoomScaleSheetLayoutView="90" workbookViewId="0">
      <pane xSplit="4" ySplit="10" topLeftCell="E153" activePane="bottomRight" state="frozen"/>
      <selection sqref="A1:XFD1048576"/>
      <selection pane="topRight" sqref="A1:XFD1048576"/>
      <selection pane="bottomLeft" sqref="A1:XFD1048576"/>
      <selection pane="bottomRight" activeCell="F99" sqref="F99:I105"/>
    </sheetView>
  </sheetViews>
  <sheetFormatPr defaultColWidth="11.44140625" defaultRowHeight="15"/>
  <cols>
    <col min="1" max="1" width="3.21875" customWidth="1"/>
    <col min="2" max="2" width="2" customWidth="1"/>
    <col min="3" max="3" width="2.5546875" customWidth="1"/>
    <col min="4" max="4" width="45.21875" customWidth="1"/>
    <col min="5" max="5" width="13" bestFit="1" customWidth="1"/>
    <col min="6" max="6" width="12.5546875" customWidth="1"/>
    <col min="7" max="7" width="12.77734375" customWidth="1"/>
    <col min="8" max="9" width="15" customWidth="1"/>
    <col min="10" max="11" width="12.21875" customWidth="1"/>
    <col min="12" max="12" width="8.77734375" customWidth="1"/>
    <col min="13" max="13" width="9.44140625" customWidth="1"/>
    <col min="14" max="14" width="54.77734375" customWidth="1"/>
  </cols>
  <sheetData>
    <row r="1" spans="1:14" ht="39" customHeight="1">
      <c r="A1" s="513" t="s">
        <v>237</v>
      </c>
      <c r="B1" s="514"/>
      <c r="C1" s="514"/>
      <c r="D1" s="514"/>
      <c r="E1" s="514"/>
      <c r="F1" s="514"/>
      <c r="G1" s="514"/>
      <c r="H1" s="514"/>
      <c r="I1" s="514"/>
      <c r="J1" s="514"/>
      <c r="K1" s="514"/>
      <c r="L1" s="514"/>
      <c r="M1" s="514"/>
      <c r="N1" s="514"/>
    </row>
    <row r="2" spans="1:14" ht="29.25" customHeight="1" thickBot="1">
      <c r="A2" s="83"/>
      <c r="B2" s="83"/>
      <c r="C2" s="83"/>
      <c r="D2" s="83"/>
      <c r="E2" s="83"/>
      <c r="F2" s="83"/>
      <c r="G2" s="83"/>
      <c r="H2" s="83"/>
      <c r="I2" s="83"/>
      <c r="J2" s="83"/>
      <c r="K2" s="83"/>
      <c r="L2" s="83"/>
      <c r="M2" s="83"/>
      <c r="N2" s="48" t="s">
        <v>129</v>
      </c>
    </row>
    <row r="3" spans="1:14" ht="19.899999999999999" customHeight="1" thickTop="1" thickBot="1">
      <c r="A3" s="84"/>
      <c r="B3" s="85"/>
      <c r="C3" s="85"/>
      <c r="D3" s="85"/>
      <c r="E3" s="85"/>
      <c r="F3" s="85"/>
      <c r="G3" s="85"/>
      <c r="H3" s="85"/>
      <c r="I3" s="85"/>
      <c r="J3" s="83"/>
      <c r="K3" s="83"/>
      <c r="L3" s="83"/>
      <c r="M3" s="86" t="s">
        <v>235</v>
      </c>
      <c r="N3" s="422">
        <v>144</v>
      </c>
    </row>
    <row r="4" spans="1:14" ht="19.899999999999999" customHeight="1" thickTop="1" thickBot="1">
      <c r="A4" s="84"/>
      <c r="B4" s="85"/>
      <c r="C4" s="85"/>
      <c r="D4" s="85"/>
      <c r="E4" s="85"/>
      <c r="F4" s="85"/>
      <c r="G4" s="85"/>
      <c r="H4" s="85"/>
      <c r="I4" s="85"/>
      <c r="J4" s="83"/>
      <c r="K4" s="83"/>
      <c r="L4" s="83"/>
      <c r="M4" s="87" t="s">
        <v>233</v>
      </c>
      <c r="N4" s="422">
        <v>224</v>
      </c>
    </row>
    <row r="5" spans="1:14" ht="30" customHeight="1" thickTop="1" thickBot="1">
      <c r="A5" s="517" t="s">
        <v>0</v>
      </c>
      <c r="B5" s="518"/>
      <c r="C5" s="519"/>
      <c r="D5" s="483" t="s">
        <v>240</v>
      </c>
      <c r="E5" s="83"/>
      <c r="F5" s="83"/>
      <c r="G5" s="83"/>
      <c r="H5" s="515" t="s">
        <v>207</v>
      </c>
      <c r="I5" s="516"/>
      <c r="J5" s="83"/>
      <c r="K5" s="83"/>
      <c r="L5" s="83"/>
      <c r="M5" s="50"/>
      <c r="N5" s="128"/>
    </row>
    <row r="6" spans="1:14" ht="22.5" customHeight="1" thickTop="1">
      <c r="A6" s="88"/>
      <c r="B6" s="496" t="s">
        <v>1</v>
      </c>
      <c r="C6" s="496"/>
      <c r="D6" s="497"/>
      <c r="E6" s="511" t="s">
        <v>2</v>
      </c>
      <c r="F6" s="507" t="s">
        <v>26</v>
      </c>
      <c r="G6" s="508"/>
      <c r="H6" s="527" t="s">
        <v>128</v>
      </c>
      <c r="I6" s="528"/>
      <c r="J6" s="520" t="s">
        <v>134</v>
      </c>
      <c r="K6" s="521"/>
      <c r="L6" s="83"/>
      <c r="M6" s="47"/>
      <c r="N6" s="128"/>
    </row>
    <row r="7" spans="1:14" ht="9.9499999999999993" customHeight="1" thickBot="1">
      <c r="A7" s="89"/>
      <c r="B7" s="498"/>
      <c r="C7" s="498"/>
      <c r="D7" s="499"/>
      <c r="E7" s="512"/>
      <c r="F7" s="509"/>
      <c r="G7" s="510"/>
      <c r="H7" s="529"/>
      <c r="I7" s="530"/>
      <c r="J7" s="522"/>
      <c r="K7" s="523"/>
      <c r="L7" s="83"/>
      <c r="M7" s="83"/>
      <c r="N7" s="83"/>
    </row>
    <row r="8" spans="1:14" ht="16.5" customHeight="1" thickTop="1">
      <c r="A8" s="89"/>
      <c r="B8" s="498"/>
      <c r="C8" s="498"/>
      <c r="D8" s="499"/>
      <c r="E8" s="493" t="s">
        <v>93</v>
      </c>
      <c r="F8" s="502" t="s">
        <v>236</v>
      </c>
      <c r="G8" s="490" t="s">
        <v>234</v>
      </c>
      <c r="H8" s="502" t="s">
        <v>236</v>
      </c>
      <c r="I8" s="490" t="s">
        <v>234</v>
      </c>
      <c r="J8" s="502" t="s">
        <v>236</v>
      </c>
      <c r="K8" s="490" t="s">
        <v>234</v>
      </c>
      <c r="L8" s="524" t="s">
        <v>70</v>
      </c>
      <c r="M8" s="531" t="s">
        <v>195</v>
      </c>
      <c r="N8" s="524" t="s">
        <v>103</v>
      </c>
    </row>
    <row r="9" spans="1:14" ht="15" customHeight="1">
      <c r="A9" s="89"/>
      <c r="B9" s="498"/>
      <c r="C9" s="498"/>
      <c r="D9" s="499"/>
      <c r="E9" s="494"/>
      <c r="F9" s="503"/>
      <c r="G9" s="491"/>
      <c r="H9" s="503"/>
      <c r="I9" s="491"/>
      <c r="J9" s="503"/>
      <c r="K9" s="491"/>
      <c r="L9" s="525"/>
      <c r="M9" s="532"/>
      <c r="N9" s="525"/>
    </row>
    <row r="10" spans="1:14" ht="25.5" customHeight="1" thickBot="1">
      <c r="A10" s="90"/>
      <c r="B10" s="500"/>
      <c r="C10" s="500"/>
      <c r="D10" s="501"/>
      <c r="E10" s="495"/>
      <c r="F10" s="504"/>
      <c r="G10" s="492"/>
      <c r="H10" s="504"/>
      <c r="I10" s="492"/>
      <c r="J10" s="504"/>
      <c r="K10" s="492"/>
      <c r="L10" s="526"/>
      <c r="M10" s="533"/>
      <c r="N10" s="526"/>
    </row>
    <row r="11" spans="1:14" ht="25.5" customHeight="1" thickTop="1">
      <c r="A11" s="369">
        <v>1</v>
      </c>
      <c r="B11" s="505" t="s">
        <v>91</v>
      </c>
      <c r="C11" s="506"/>
      <c r="D11" s="506"/>
      <c r="E11" s="139"/>
      <c r="F11" s="141"/>
      <c r="G11" s="140"/>
      <c r="H11" s="351"/>
      <c r="I11" s="140"/>
      <c r="J11" s="139"/>
      <c r="K11" s="139"/>
      <c r="L11" s="139"/>
      <c r="M11" s="139"/>
      <c r="N11" s="423"/>
    </row>
    <row r="12" spans="1:14" ht="18" customHeight="1">
      <c r="A12" s="370">
        <f>A11+1</f>
        <v>2</v>
      </c>
      <c r="B12" s="52" t="s">
        <v>41</v>
      </c>
      <c r="C12" s="52"/>
      <c r="D12" s="52"/>
      <c r="E12" s="91"/>
      <c r="F12" s="143"/>
      <c r="G12" s="142"/>
      <c r="H12" s="164"/>
      <c r="I12" s="142"/>
      <c r="J12" s="144"/>
      <c r="K12" s="144"/>
      <c r="L12" s="145"/>
      <c r="M12" s="145"/>
      <c r="N12" s="424"/>
    </row>
    <row r="13" spans="1:14">
      <c r="A13" s="371">
        <f>A12+1</f>
        <v>3</v>
      </c>
      <c r="B13" s="92"/>
      <c r="C13" s="55" t="s">
        <v>40</v>
      </c>
      <c r="D13" s="55"/>
      <c r="E13" s="15" t="s">
        <v>118</v>
      </c>
      <c r="F13" s="468">
        <v>0</v>
      </c>
      <c r="G13" s="481">
        <v>0</v>
      </c>
      <c r="H13" s="482">
        <v>0</v>
      </c>
      <c r="I13" s="481">
        <v>0</v>
      </c>
      <c r="J13" s="14">
        <f t="shared" ref="J13" si="0">H13+F13</f>
        <v>0</v>
      </c>
      <c r="K13" s="14">
        <f t="shared" ref="K13" si="1">I13+G13</f>
        <v>0</v>
      </c>
      <c r="L13" s="146">
        <f t="shared" ref="L13:L22" si="2">K13/$K$85</f>
        <v>0</v>
      </c>
      <c r="M13" s="146" t="str">
        <f>IFERROR(J13/K13,"")</f>
        <v/>
      </c>
      <c r="N13" s="425"/>
    </row>
    <row r="14" spans="1:14">
      <c r="A14" s="371">
        <f t="shared" ref="A14:A78" si="3">A13+1</f>
        <v>4</v>
      </c>
      <c r="B14" s="39"/>
      <c r="C14" s="40" t="s">
        <v>108</v>
      </c>
      <c r="D14" s="40"/>
      <c r="E14" s="2" t="s">
        <v>119</v>
      </c>
      <c r="F14" s="26"/>
      <c r="G14" s="161"/>
      <c r="H14" s="470">
        <v>0</v>
      </c>
      <c r="I14" s="458">
        <v>0</v>
      </c>
      <c r="J14" s="3">
        <f t="shared" ref="J14:J39" si="4">H14+F14</f>
        <v>0</v>
      </c>
      <c r="K14" s="3">
        <f t="shared" ref="K14:K39" si="5">I14+G14</f>
        <v>0</v>
      </c>
      <c r="L14" s="158">
        <f t="shared" si="2"/>
        <v>0</v>
      </c>
      <c r="M14" s="158" t="str">
        <f t="shared" ref="M14:M22" si="6">IFERROR(J14/K14,"")</f>
        <v/>
      </c>
      <c r="N14" s="426"/>
    </row>
    <row r="15" spans="1:14">
      <c r="A15" s="371">
        <f t="shared" si="3"/>
        <v>5</v>
      </c>
      <c r="B15" s="39"/>
      <c r="C15" s="40" t="s">
        <v>42</v>
      </c>
      <c r="D15" s="40"/>
      <c r="E15" s="2">
        <v>1920</v>
      </c>
      <c r="F15" s="457">
        <v>150775</v>
      </c>
      <c r="G15" s="458">
        <v>100000</v>
      </c>
      <c r="H15" s="470">
        <v>0</v>
      </c>
      <c r="I15" s="458">
        <v>0</v>
      </c>
      <c r="J15" s="3">
        <f t="shared" si="4"/>
        <v>150775</v>
      </c>
      <c r="K15" s="3">
        <f t="shared" si="5"/>
        <v>100000</v>
      </c>
      <c r="L15" s="158">
        <f t="shared" si="2"/>
        <v>2.7388082826047135E-2</v>
      </c>
      <c r="M15" s="158">
        <f t="shared" si="6"/>
        <v>1.5077499999999999</v>
      </c>
      <c r="N15" s="427"/>
    </row>
    <row r="16" spans="1:14">
      <c r="A16" s="371">
        <f t="shared" si="3"/>
        <v>6</v>
      </c>
      <c r="B16" s="39"/>
      <c r="C16" s="40" t="s">
        <v>109</v>
      </c>
      <c r="D16" s="40"/>
      <c r="E16" s="2">
        <v>1993</v>
      </c>
      <c r="F16" s="457">
        <v>0</v>
      </c>
      <c r="G16" s="458">
        <v>0</v>
      </c>
      <c r="H16" s="470">
        <v>0</v>
      </c>
      <c r="I16" s="458">
        <v>0</v>
      </c>
      <c r="J16" s="3">
        <f t="shared" si="4"/>
        <v>0</v>
      </c>
      <c r="K16" s="3">
        <f t="shared" si="5"/>
        <v>0</v>
      </c>
      <c r="L16" s="158">
        <f t="shared" si="2"/>
        <v>0</v>
      </c>
      <c r="M16" s="158" t="str">
        <f t="shared" si="6"/>
        <v/>
      </c>
      <c r="N16" s="428"/>
    </row>
    <row r="17" spans="1:14">
      <c r="A17" s="371">
        <f t="shared" si="3"/>
        <v>7</v>
      </c>
      <c r="B17" s="39"/>
      <c r="C17" s="40" t="s">
        <v>130</v>
      </c>
      <c r="D17" s="40"/>
      <c r="E17" s="2">
        <v>1994</v>
      </c>
      <c r="F17" s="457">
        <v>1125179.3400000001</v>
      </c>
      <c r="G17" s="458">
        <v>1898480</v>
      </c>
      <c r="H17" s="147"/>
      <c r="I17" s="148"/>
      <c r="J17" s="3">
        <f t="shared" si="4"/>
        <v>1125179.3400000001</v>
      </c>
      <c r="K17" s="3">
        <f t="shared" si="5"/>
        <v>1898480</v>
      </c>
      <c r="L17" s="158">
        <f t="shared" si="2"/>
        <v>0.51995727483593968</v>
      </c>
      <c r="M17" s="158">
        <f t="shared" si="6"/>
        <v>0.59267379166491096</v>
      </c>
      <c r="N17" s="429"/>
    </row>
    <row r="18" spans="1:14">
      <c r="A18" s="371">
        <f t="shared" si="3"/>
        <v>8</v>
      </c>
      <c r="B18" s="39"/>
      <c r="C18" s="40" t="s">
        <v>206</v>
      </c>
      <c r="D18" s="40"/>
      <c r="E18" s="2" t="s">
        <v>102</v>
      </c>
      <c r="F18" s="457">
        <v>306803.33</v>
      </c>
      <c r="G18" s="458">
        <v>0</v>
      </c>
      <c r="H18" s="470">
        <v>0</v>
      </c>
      <c r="I18" s="458">
        <v>0</v>
      </c>
      <c r="J18" s="3">
        <f t="shared" si="4"/>
        <v>306803.33</v>
      </c>
      <c r="K18" s="3">
        <f t="shared" si="5"/>
        <v>0</v>
      </c>
      <c r="L18" s="158">
        <f t="shared" si="2"/>
        <v>0</v>
      </c>
      <c r="M18" s="158" t="str">
        <f t="shared" si="6"/>
        <v/>
      </c>
      <c r="N18" s="426"/>
    </row>
    <row r="19" spans="1:14">
      <c r="A19" s="371">
        <f t="shared" si="3"/>
        <v>9</v>
      </c>
      <c r="B19" s="467"/>
      <c r="C19" s="447" t="s">
        <v>181</v>
      </c>
      <c r="D19" s="447"/>
      <c r="E19" s="449"/>
      <c r="F19" s="457">
        <v>0</v>
      </c>
      <c r="G19" s="458">
        <v>0</v>
      </c>
      <c r="H19" s="470">
        <v>0</v>
      </c>
      <c r="I19" s="458">
        <v>0</v>
      </c>
      <c r="J19" s="3">
        <f t="shared" si="4"/>
        <v>0</v>
      </c>
      <c r="K19" s="3">
        <f t="shared" si="5"/>
        <v>0</v>
      </c>
      <c r="L19" s="158">
        <f t="shared" si="2"/>
        <v>0</v>
      </c>
      <c r="M19" s="158" t="str">
        <f t="shared" si="6"/>
        <v/>
      </c>
      <c r="N19" s="426"/>
    </row>
    <row r="20" spans="1:14">
      <c r="A20" s="371">
        <f t="shared" si="3"/>
        <v>10</v>
      </c>
      <c r="B20" s="471"/>
      <c r="C20" s="447" t="s">
        <v>181</v>
      </c>
      <c r="D20" s="460"/>
      <c r="E20" s="461"/>
      <c r="F20" s="462">
        <v>0</v>
      </c>
      <c r="G20" s="463">
        <v>0</v>
      </c>
      <c r="H20" s="473">
        <v>0</v>
      </c>
      <c r="I20" s="463">
        <v>0</v>
      </c>
      <c r="J20" s="3">
        <f t="shared" si="4"/>
        <v>0</v>
      </c>
      <c r="K20" s="3">
        <f t="shared" si="5"/>
        <v>0</v>
      </c>
      <c r="L20" s="158">
        <f t="shared" si="2"/>
        <v>0</v>
      </c>
      <c r="M20" s="158" t="str">
        <f t="shared" si="6"/>
        <v/>
      </c>
      <c r="N20" s="426"/>
    </row>
    <row r="21" spans="1:14">
      <c r="A21" s="371">
        <f t="shared" si="3"/>
        <v>11</v>
      </c>
      <c r="B21" s="467"/>
      <c r="C21" s="447" t="s">
        <v>181</v>
      </c>
      <c r="D21" s="447"/>
      <c r="E21" s="449"/>
      <c r="F21" s="457">
        <v>0</v>
      </c>
      <c r="G21" s="458">
        <v>0</v>
      </c>
      <c r="H21" s="470">
        <v>0</v>
      </c>
      <c r="I21" s="458">
        <v>0</v>
      </c>
      <c r="J21" s="4">
        <f t="shared" si="4"/>
        <v>0</v>
      </c>
      <c r="K21" s="4">
        <f t="shared" si="5"/>
        <v>0</v>
      </c>
      <c r="L21" s="162">
        <f t="shared" si="2"/>
        <v>0</v>
      </c>
      <c r="M21" s="162" t="str">
        <f t="shared" si="6"/>
        <v/>
      </c>
      <c r="N21" s="426"/>
    </row>
    <row r="22" spans="1:14" ht="18" customHeight="1">
      <c r="A22" s="372">
        <f t="shared" si="3"/>
        <v>12</v>
      </c>
      <c r="B22" s="93" t="s">
        <v>43</v>
      </c>
      <c r="C22" s="58"/>
      <c r="D22" s="58"/>
      <c r="E22" s="44"/>
      <c r="F22" s="352">
        <f>SUM(F13:F21)</f>
        <v>1582757.6700000002</v>
      </c>
      <c r="G22" s="149">
        <f>SUM(G13:G21)</f>
        <v>1998480</v>
      </c>
      <c r="H22" s="353">
        <f>SUM(H13:H21)</f>
        <v>0</v>
      </c>
      <c r="I22" s="149">
        <f>SUM(I13:I21)</f>
        <v>0</v>
      </c>
      <c r="J22" s="6">
        <f t="shared" si="4"/>
        <v>1582757.6700000002</v>
      </c>
      <c r="K22" s="6">
        <f t="shared" si="5"/>
        <v>1998480</v>
      </c>
      <c r="L22" s="129">
        <f t="shared" si="2"/>
        <v>0.54734535766198678</v>
      </c>
      <c r="M22" s="129">
        <f t="shared" si="6"/>
        <v>0.79198074036267574</v>
      </c>
      <c r="N22" s="430"/>
    </row>
    <row r="23" spans="1:14">
      <c r="A23" s="371">
        <f t="shared" si="3"/>
        <v>13</v>
      </c>
      <c r="B23" s="94"/>
      <c r="C23" s="95"/>
      <c r="D23" s="95"/>
      <c r="E23" s="96"/>
      <c r="F23" s="151"/>
      <c r="G23" s="150"/>
      <c r="H23" s="354"/>
      <c r="I23" s="150"/>
      <c r="J23" s="152"/>
      <c r="K23" s="152"/>
      <c r="L23" s="152"/>
      <c r="M23" s="152"/>
      <c r="N23" s="431"/>
    </row>
    <row r="24" spans="1:14" ht="18" customHeight="1">
      <c r="A24" s="370">
        <f t="shared" si="3"/>
        <v>14</v>
      </c>
      <c r="B24" s="52" t="s">
        <v>44</v>
      </c>
      <c r="C24" s="52"/>
      <c r="D24" s="52"/>
      <c r="E24" s="41"/>
      <c r="F24" s="154"/>
      <c r="G24" s="153"/>
      <c r="H24" s="154"/>
      <c r="I24" s="153"/>
      <c r="J24" s="3"/>
      <c r="K24" s="3"/>
      <c r="L24" s="3"/>
      <c r="M24" s="3"/>
      <c r="N24" s="432"/>
    </row>
    <row r="25" spans="1:14">
      <c r="A25" s="371">
        <f t="shared" si="3"/>
        <v>15</v>
      </c>
      <c r="B25" s="97"/>
      <c r="C25" s="98" t="s">
        <v>45</v>
      </c>
      <c r="D25" s="98"/>
      <c r="E25" s="42"/>
      <c r="F25" s="28"/>
      <c r="G25" s="155"/>
      <c r="H25" s="355"/>
      <c r="I25" s="156"/>
      <c r="J25" s="157"/>
      <c r="K25" s="14"/>
      <c r="L25" s="14"/>
      <c r="M25" s="14"/>
      <c r="N25" s="433"/>
    </row>
    <row r="26" spans="1:14">
      <c r="A26" s="371">
        <f t="shared" si="3"/>
        <v>16</v>
      </c>
      <c r="B26" s="39"/>
      <c r="C26" s="40"/>
      <c r="D26" s="99" t="s">
        <v>46</v>
      </c>
      <c r="E26" s="2">
        <v>3110</v>
      </c>
      <c r="F26" s="457">
        <v>841587.56</v>
      </c>
      <c r="G26" s="458">
        <v>1208886.0752017479</v>
      </c>
      <c r="H26" s="356"/>
      <c r="I26" s="357"/>
      <c r="J26" s="153">
        <f t="shared" si="4"/>
        <v>841587.56</v>
      </c>
      <c r="K26" s="3">
        <f t="shared" si="5"/>
        <v>1208886.0752017479</v>
      </c>
      <c r="L26" s="158">
        <f>K26/$K$85</f>
        <v>0.3310907195488052</v>
      </c>
      <c r="M26" s="158">
        <f t="shared" ref="M26:M27" si="7">IFERROR(J26/K26,"")</f>
        <v>0.69616780047660787</v>
      </c>
      <c r="N26" s="426"/>
    </row>
    <row r="27" spans="1:14">
      <c r="A27" s="371">
        <f t="shared" si="3"/>
        <v>17</v>
      </c>
      <c r="B27" s="39"/>
      <c r="C27" s="40"/>
      <c r="D27" s="40" t="s">
        <v>47</v>
      </c>
      <c r="E27" s="2">
        <v>3190</v>
      </c>
      <c r="F27" s="457">
        <v>0</v>
      </c>
      <c r="G27" s="458">
        <v>0</v>
      </c>
      <c r="H27" s="470">
        <v>0</v>
      </c>
      <c r="I27" s="458">
        <v>0</v>
      </c>
      <c r="J27" s="3">
        <f t="shared" si="4"/>
        <v>0</v>
      </c>
      <c r="K27" s="3">
        <f t="shared" si="5"/>
        <v>0</v>
      </c>
      <c r="L27" s="158">
        <f>K27/$K$85</f>
        <v>0</v>
      </c>
      <c r="M27" s="158" t="str">
        <f t="shared" si="7"/>
        <v/>
      </c>
      <c r="N27" s="426"/>
    </row>
    <row r="28" spans="1:14">
      <c r="A28" s="371">
        <f t="shared" si="3"/>
        <v>18</v>
      </c>
      <c r="B28" s="100"/>
      <c r="C28" s="101" t="s">
        <v>48</v>
      </c>
      <c r="D28" s="101"/>
      <c r="E28" s="22"/>
      <c r="F28" s="160"/>
      <c r="G28" s="159"/>
      <c r="H28" s="26"/>
      <c r="I28" s="161"/>
      <c r="J28" s="3"/>
      <c r="K28" s="3"/>
      <c r="L28" s="158"/>
      <c r="M28" s="158"/>
      <c r="N28" s="434"/>
    </row>
    <row r="29" spans="1:14">
      <c r="A29" s="371">
        <f t="shared" si="3"/>
        <v>19</v>
      </c>
      <c r="B29" s="39"/>
      <c r="C29" s="40"/>
      <c r="D29" s="40" t="s">
        <v>49</v>
      </c>
      <c r="E29" s="102">
        <v>3220</v>
      </c>
      <c r="F29" s="474">
        <v>0</v>
      </c>
      <c r="G29" s="475">
        <v>0</v>
      </c>
      <c r="H29" s="480">
        <v>0</v>
      </c>
      <c r="I29" s="458">
        <v>0</v>
      </c>
      <c r="J29" s="3">
        <f t="shared" si="4"/>
        <v>0</v>
      </c>
      <c r="K29" s="3">
        <f t="shared" si="5"/>
        <v>0</v>
      </c>
      <c r="L29" s="158">
        <f t="shared" ref="L29:L39" si="8">K29/$K$85</f>
        <v>0</v>
      </c>
      <c r="M29" s="158" t="str">
        <f t="shared" ref="M29:M39" si="9">IFERROR(J29/K29,"")</f>
        <v/>
      </c>
      <c r="N29" s="426"/>
    </row>
    <row r="30" spans="1:14">
      <c r="A30" s="371">
        <f t="shared" si="3"/>
        <v>20</v>
      </c>
      <c r="B30" s="39"/>
      <c r="C30" s="40"/>
      <c r="D30" s="40" t="s">
        <v>50</v>
      </c>
      <c r="E30" s="102">
        <v>3230</v>
      </c>
      <c r="F30" s="476">
        <v>0</v>
      </c>
      <c r="G30" s="477">
        <v>0</v>
      </c>
      <c r="H30" s="358"/>
      <c r="I30" s="148"/>
      <c r="J30" s="3">
        <f t="shared" si="4"/>
        <v>0</v>
      </c>
      <c r="K30" s="3">
        <f t="shared" si="5"/>
        <v>0</v>
      </c>
      <c r="L30" s="158">
        <f t="shared" si="8"/>
        <v>0</v>
      </c>
      <c r="M30" s="158" t="str">
        <f t="shared" si="9"/>
        <v/>
      </c>
      <c r="N30" s="426"/>
    </row>
    <row r="31" spans="1:14">
      <c r="A31" s="371">
        <f t="shared" si="3"/>
        <v>21</v>
      </c>
      <c r="B31" s="39"/>
      <c r="C31" s="40"/>
      <c r="D31" s="40" t="s">
        <v>94</v>
      </c>
      <c r="E31" s="102">
        <v>3290</v>
      </c>
      <c r="F31" s="476">
        <v>82157</v>
      </c>
      <c r="G31" s="477">
        <v>0</v>
      </c>
      <c r="H31" s="480">
        <v>0</v>
      </c>
      <c r="I31" s="458">
        <v>0</v>
      </c>
      <c r="J31" s="3">
        <f t="shared" si="4"/>
        <v>82157</v>
      </c>
      <c r="K31" s="3">
        <f t="shared" si="5"/>
        <v>0</v>
      </c>
      <c r="L31" s="158">
        <f t="shared" si="8"/>
        <v>0</v>
      </c>
      <c r="M31" s="158" t="str">
        <f t="shared" si="9"/>
        <v/>
      </c>
      <c r="N31" s="426"/>
    </row>
    <row r="32" spans="1:14">
      <c r="A32" s="371">
        <f t="shared" si="3"/>
        <v>22</v>
      </c>
      <c r="B32" s="39"/>
      <c r="C32" s="40"/>
      <c r="D32" s="103" t="s">
        <v>164</v>
      </c>
      <c r="E32" s="102">
        <v>3240</v>
      </c>
      <c r="F32" s="476">
        <v>0</v>
      </c>
      <c r="G32" s="478">
        <v>0</v>
      </c>
      <c r="H32" s="480">
        <v>0</v>
      </c>
      <c r="I32" s="458">
        <v>0</v>
      </c>
      <c r="J32" s="3">
        <f t="shared" si="4"/>
        <v>0</v>
      </c>
      <c r="K32" s="3">
        <f t="shared" si="5"/>
        <v>0</v>
      </c>
      <c r="L32" s="158">
        <f t="shared" si="8"/>
        <v>0</v>
      </c>
      <c r="M32" s="158" t="str">
        <f t="shared" si="9"/>
        <v/>
      </c>
      <c r="N32" s="426"/>
    </row>
    <row r="33" spans="1:14">
      <c r="A33" s="371">
        <f t="shared" si="3"/>
        <v>23</v>
      </c>
      <c r="B33" s="39"/>
      <c r="C33" s="40"/>
      <c r="D33" s="40" t="s">
        <v>133</v>
      </c>
      <c r="E33" s="102">
        <v>3290</v>
      </c>
      <c r="F33" s="476">
        <v>0</v>
      </c>
      <c r="G33" s="478">
        <v>0</v>
      </c>
      <c r="H33" s="480">
        <v>0</v>
      </c>
      <c r="I33" s="458">
        <v>0</v>
      </c>
      <c r="J33" s="3">
        <f t="shared" si="4"/>
        <v>0</v>
      </c>
      <c r="K33" s="3">
        <f t="shared" si="5"/>
        <v>0</v>
      </c>
      <c r="L33" s="158">
        <f t="shared" si="8"/>
        <v>0</v>
      </c>
      <c r="M33" s="158" t="str">
        <f t="shared" si="9"/>
        <v/>
      </c>
      <c r="N33" s="426"/>
    </row>
    <row r="34" spans="1:14">
      <c r="A34" s="371">
        <f t="shared" si="3"/>
        <v>24</v>
      </c>
      <c r="B34" s="39"/>
      <c r="C34" s="40"/>
      <c r="D34" s="103" t="s">
        <v>137</v>
      </c>
      <c r="E34" s="102">
        <v>3290</v>
      </c>
      <c r="F34" s="476">
        <v>0</v>
      </c>
      <c r="G34" s="479">
        <v>0</v>
      </c>
      <c r="H34" s="480">
        <v>0</v>
      </c>
      <c r="I34" s="458">
        <v>0</v>
      </c>
      <c r="J34" s="3">
        <f t="shared" si="4"/>
        <v>0</v>
      </c>
      <c r="K34" s="3">
        <f t="shared" si="5"/>
        <v>0</v>
      </c>
      <c r="L34" s="158">
        <f t="shared" si="8"/>
        <v>0</v>
      </c>
      <c r="M34" s="158" t="str">
        <f t="shared" si="9"/>
        <v/>
      </c>
      <c r="N34" s="426"/>
    </row>
    <row r="35" spans="1:14">
      <c r="A35" s="371">
        <f t="shared" si="3"/>
        <v>25</v>
      </c>
      <c r="B35" s="467"/>
      <c r="C35" s="447" t="s">
        <v>181</v>
      </c>
      <c r="D35" s="447"/>
      <c r="E35" s="449"/>
      <c r="F35" s="468">
        <v>0</v>
      </c>
      <c r="G35" s="469">
        <v>0</v>
      </c>
      <c r="H35" s="470">
        <v>0</v>
      </c>
      <c r="I35" s="458">
        <v>0</v>
      </c>
      <c r="J35" s="3">
        <f t="shared" si="4"/>
        <v>0</v>
      </c>
      <c r="K35" s="3">
        <f t="shared" si="5"/>
        <v>0</v>
      </c>
      <c r="L35" s="158">
        <f t="shared" si="8"/>
        <v>0</v>
      </c>
      <c r="M35" s="158" t="str">
        <f t="shared" si="9"/>
        <v/>
      </c>
      <c r="N35" s="426"/>
    </row>
    <row r="36" spans="1:14">
      <c r="A36" s="371">
        <f t="shared" si="3"/>
        <v>26</v>
      </c>
      <c r="B36" s="467"/>
      <c r="C36" s="447" t="s">
        <v>181</v>
      </c>
      <c r="D36" s="447"/>
      <c r="E36" s="449"/>
      <c r="F36" s="457">
        <v>0</v>
      </c>
      <c r="G36" s="458">
        <v>0</v>
      </c>
      <c r="H36" s="470">
        <v>0</v>
      </c>
      <c r="I36" s="458">
        <v>0</v>
      </c>
      <c r="J36" s="3">
        <f t="shared" si="4"/>
        <v>0</v>
      </c>
      <c r="K36" s="3">
        <f t="shared" si="5"/>
        <v>0</v>
      </c>
      <c r="L36" s="158">
        <f t="shared" si="8"/>
        <v>0</v>
      </c>
      <c r="M36" s="158" t="str">
        <f t="shared" si="9"/>
        <v/>
      </c>
      <c r="N36" s="426"/>
    </row>
    <row r="37" spans="1:14">
      <c r="A37" s="371">
        <f t="shared" si="3"/>
        <v>27</v>
      </c>
      <c r="B37" s="471"/>
      <c r="C37" s="447" t="s">
        <v>181</v>
      </c>
      <c r="D37" s="460"/>
      <c r="E37" s="472"/>
      <c r="F37" s="462">
        <v>0</v>
      </c>
      <c r="G37" s="463">
        <v>0</v>
      </c>
      <c r="H37" s="473">
        <v>0</v>
      </c>
      <c r="I37" s="463">
        <v>0</v>
      </c>
      <c r="J37" s="3">
        <f t="shared" si="4"/>
        <v>0</v>
      </c>
      <c r="K37" s="3">
        <f t="shared" si="5"/>
        <v>0</v>
      </c>
      <c r="L37" s="158">
        <f t="shared" si="8"/>
        <v>0</v>
      </c>
      <c r="M37" s="158" t="str">
        <f t="shared" si="9"/>
        <v/>
      </c>
      <c r="N37" s="426"/>
    </row>
    <row r="38" spans="1:14">
      <c r="A38" s="371">
        <f t="shared" si="3"/>
        <v>28</v>
      </c>
      <c r="B38" s="467"/>
      <c r="C38" s="447" t="s">
        <v>181</v>
      </c>
      <c r="D38" s="447"/>
      <c r="E38" s="459"/>
      <c r="F38" s="457">
        <v>0</v>
      </c>
      <c r="G38" s="458">
        <v>0</v>
      </c>
      <c r="H38" s="470">
        <v>0</v>
      </c>
      <c r="I38" s="458">
        <v>0</v>
      </c>
      <c r="J38" s="4">
        <f t="shared" si="4"/>
        <v>0</v>
      </c>
      <c r="K38" s="4">
        <f t="shared" si="5"/>
        <v>0</v>
      </c>
      <c r="L38" s="162">
        <f t="shared" si="8"/>
        <v>0</v>
      </c>
      <c r="M38" s="162" t="str">
        <f t="shared" si="9"/>
        <v/>
      </c>
      <c r="N38" s="426"/>
    </row>
    <row r="39" spans="1:14" ht="18" customHeight="1">
      <c r="A39" s="372">
        <f t="shared" si="3"/>
        <v>29</v>
      </c>
      <c r="B39" s="93" t="s">
        <v>51</v>
      </c>
      <c r="C39" s="58"/>
      <c r="D39" s="58"/>
      <c r="E39" s="44"/>
      <c r="F39" s="352">
        <f>SUM(F26:F38)</f>
        <v>923744.56</v>
      </c>
      <c r="G39" s="149">
        <f>SUM(G26:G38)</f>
        <v>1208886.0752017479</v>
      </c>
      <c r="H39" s="353">
        <f>SUM(H26:H38)</f>
        <v>0</v>
      </c>
      <c r="I39" s="149">
        <f>SUM(I26:I38)</f>
        <v>0</v>
      </c>
      <c r="J39" s="6">
        <f t="shared" si="4"/>
        <v>923744.56</v>
      </c>
      <c r="K39" s="6">
        <f t="shared" si="5"/>
        <v>1208886.0752017479</v>
      </c>
      <c r="L39" s="129">
        <f t="shared" si="8"/>
        <v>0.3310907195488052</v>
      </c>
      <c r="M39" s="129">
        <f t="shared" si="9"/>
        <v>0.76412871233200252</v>
      </c>
      <c r="N39" s="430"/>
    </row>
    <row r="40" spans="1:14" ht="15.75" thickBot="1">
      <c r="A40" s="383">
        <f t="shared" si="3"/>
        <v>30</v>
      </c>
      <c r="B40" s="384"/>
      <c r="C40" s="385"/>
      <c r="D40" s="385"/>
      <c r="E40" s="386"/>
      <c r="F40" s="387"/>
      <c r="G40" s="388"/>
      <c r="H40" s="389"/>
      <c r="I40" s="388"/>
      <c r="J40" s="390"/>
      <c r="K40" s="390"/>
      <c r="L40" s="391"/>
      <c r="M40" s="391"/>
      <c r="N40" s="435"/>
    </row>
    <row r="41" spans="1:14" ht="18" customHeight="1" thickTop="1">
      <c r="A41" s="373">
        <f t="shared" si="3"/>
        <v>31</v>
      </c>
      <c r="B41" s="52" t="s">
        <v>52</v>
      </c>
      <c r="C41" s="52"/>
      <c r="D41" s="52"/>
      <c r="E41" s="41"/>
      <c r="F41" s="164"/>
      <c r="G41" s="142"/>
      <c r="H41" s="164"/>
      <c r="I41" s="142"/>
      <c r="J41" s="144"/>
      <c r="K41" s="144"/>
      <c r="L41" s="158"/>
      <c r="M41" s="158"/>
      <c r="N41" s="436"/>
    </row>
    <row r="42" spans="1:14">
      <c r="A42" s="374">
        <f t="shared" si="3"/>
        <v>32</v>
      </c>
      <c r="B42" s="98"/>
      <c r="C42" s="98" t="s">
        <v>53</v>
      </c>
      <c r="D42" s="98"/>
      <c r="E42" s="42"/>
      <c r="F42" s="166"/>
      <c r="G42" s="165"/>
      <c r="H42" s="166"/>
      <c r="I42" s="165"/>
      <c r="J42" s="167"/>
      <c r="K42" s="167"/>
      <c r="L42" s="146"/>
      <c r="M42" s="146"/>
      <c r="N42" s="437"/>
    </row>
    <row r="43" spans="1:14">
      <c r="A43" s="374">
        <f t="shared" si="3"/>
        <v>33</v>
      </c>
      <c r="B43" s="40"/>
      <c r="C43" s="40"/>
      <c r="D43" s="40" t="s">
        <v>110</v>
      </c>
      <c r="E43" s="2">
        <v>4110</v>
      </c>
      <c r="F43" s="457">
        <v>0</v>
      </c>
      <c r="G43" s="458">
        <v>0</v>
      </c>
      <c r="H43" s="147"/>
      <c r="I43" s="148"/>
      <c r="J43" s="3">
        <f t="shared" ref="J43:J105" si="10">H43+F43</f>
        <v>0</v>
      </c>
      <c r="K43" s="3">
        <f t="shared" ref="K43:K105" si="11">I43+G43</f>
        <v>0</v>
      </c>
      <c r="L43" s="158">
        <f>K43/$K$85</f>
        <v>0</v>
      </c>
      <c r="M43" s="158" t="str">
        <f t="shared" ref="M43:M44" si="12">IFERROR(J43/K43,"")</f>
        <v/>
      </c>
      <c r="N43" s="426"/>
    </row>
    <row r="44" spans="1:14">
      <c r="A44" s="374">
        <f t="shared" si="3"/>
        <v>34</v>
      </c>
      <c r="B44" s="40"/>
      <c r="C44" s="40"/>
      <c r="D44" s="40" t="s">
        <v>120</v>
      </c>
      <c r="E44" s="2">
        <v>4190</v>
      </c>
      <c r="F44" s="465">
        <v>0</v>
      </c>
      <c r="G44" s="466">
        <v>0</v>
      </c>
      <c r="H44" s="457">
        <v>0</v>
      </c>
      <c r="I44" s="458">
        <v>0</v>
      </c>
      <c r="J44" s="3">
        <f t="shared" si="10"/>
        <v>0</v>
      </c>
      <c r="K44" s="3">
        <f t="shared" si="11"/>
        <v>0</v>
      </c>
      <c r="L44" s="158">
        <f>K44/$K$85</f>
        <v>0</v>
      </c>
      <c r="M44" s="158" t="str">
        <f t="shared" si="12"/>
        <v/>
      </c>
      <c r="N44" s="426"/>
    </row>
    <row r="45" spans="1:14">
      <c r="A45" s="374">
        <f t="shared" si="3"/>
        <v>35</v>
      </c>
      <c r="B45" s="101"/>
      <c r="C45" s="101" t="s">
        <v>54</v>
      </c>
      <c r="D45" s="101"/>
      <c r="E45" s="22"/>
      <c r="F45" s="169"/>
      <c r="G45" s="168"/>
      <c r="H45" s="26"/>
      <c r="I45" s="161"/>
      <c r="J45" s="3"/>
      <c r="K45" s="3"/>
      <c r="L45" s="158"/>
      <c r="M45" s="158"/>
      <c r="N45" s="438"/>
    </row>
    <row r="46" spans="1:14">
      <c r="A46" s="374">
        <f t="shared" si="3"/>
        <v>36</v>
      </c>
      <c r="B46" s="40"/>
      <c r="C46" s="40"/>
      <c r="D46" s="40" t="s">
        <v>111</v>
      </c>
      <c r="E46" s="2">
        <v>4330</v>
      </c>
      <c r="F46" s="464">
        <v>0</v>
      </c>
      <c r="G46" s="457">
        <v>0</v>
      </c>
      <c r="H46" s="147">
        <v>0</v>
      </c>
      <c r="I46" s="148"/>
      <c r="J46" s="3">
        <f t="shared" si="10"/>
        <v>0</v>
      </c>
      <c r="K46" s="3">
        <f t="shared" si="11"/>
        <v>0</v>
      </c>
      <c r="L46" s="158">
        <f>K46/$K$85</f>
        <v>0</v>
      </c>
      <c r="M46" s="158" t="str">
        <f t="shared" ref="M46:M48" si="13">IFERROR(J46/K46,"")</f>
        <v/>
      </c>
      <c r="N46" s="438"/>
    </row>
    <row r="47" spans="1:14">
      <c r="A47" s="374">
        <f t="shared" si="3"/>
        <v>37</v>
      </c>
      <c r="B47" s="40"/>
      <c r="C47" s="40"/>
      <c r="D47" s="40" t="s">
        <v>55</v>
      </c>
      <c r="E47" s="2">
        <v>4390</v>
      </c>
      <c r="F47" s="143"/>
      <c r="G47" s="360"/>
      <c r="H47" s="457"/>
      <c r="I47" s="458">
        <v>0</v>
      </c>
      <c r="J47" s="3">
        <f t="shared" si="10"/>
        <v>0</v>
      </c>
      <c r="K47" s="3">
        <f t="shared" si="11"/>
        <v>0</v>
      </c>
      <c r="L47" s="158">
        <f>K47/$K$85</f>
        <v>0</v>
      </c>
      <c r="M47" s="158" t="str">
        <f t="shared" si="13"/>
        <v/>
      </c>
      <c r="N47" s="426"/>
    </row>
    <row r="48" spans="1:14">
      <c r="A48" s="374">
        <f t="shared" si="3"/>
        <v>38</v>
      </c>
      <c r="B48" s="447"/>
      <c r="C48" s="447"/>
      <c r="D48" s="447"/>
      <c r="E48" s="449"/>
      <c r="F48" s="457">
        <v>0</v>
      </c>
      <c r="G48" s="458">
        <v>0</v>
      </c>
      <c r="H48" s="457">
        <v>0</v>
      </c>
      <c r="I48" s="458">
        <v>0</v>
      </c>
      <c r="J48" s="3">
        <f t="shared" si="10"/>
        <v>0</v>
      </c>
      <c r="K48" s="3">
        <f t="shared" si="11"/>
        <v>0</v>
      </c>
      <c r="L48" s="158">
        <f>K48/$K$85</f>
        <v>0</v>
      </c>
      <c r="M48" s="158" t="str">
        <f t="shared" si="13"/>
        <v/>
      </c>
      <c r="N48" s="426"/>
    </row>
    <row r="49" spans="1:14">
      <c r="A49" s="374">
        <f t="shared" si="3"/>
        <v>39</v>
      </c>
      <c r="B49" s="101" t="s">
        <v>56</v>
      </c>
      <c r="C49" s="101"/>
      <c r="D49" s="101"/>
      <c r="E49" s="22"/>
      <c r="F49" s="169"/>
      <c r="G49" s="168"/>
      <c r="H49" s="26"/>
      <c r="I49" s="161"/>
      <c r="J49" s="3"/>
      <c r="K49" s="3"/>
      <c r="L49" s="158"/>
      <c r="M49" s="158"/>
      <c r="N49" s="438"/>
    </row>
    <row r="50" spans="1:14">
      <c r="A50" s="374">
        <f t="shared" si="3"/>
        <v>40</v>
      </c>
      <c r="B50" s="40"/>
      <c r="C50" s="40"/>
      <c r="D50" s="40" t="s">
        <v>112</v>
      </c>
      <c r="E50" s="2">
        <v>4510</v>
      </c>
      <c r="F50" s="154"/>
      <c r="G50" s="153"/>
      <c r="H50" s="457">
        <v>0</v>
      </c>
      <c r="I50" s="458">
        <v>0</v>
      </c>
      <c r="J50" s="3">
        <f t="shared" si="10"/>
        <v>0</v>
      </c>
      <c r="K50" s="3">
        <f t="shared" si="11"/>
        <v>0</v>
      </c>
      <c r="L50" s="158">
        <f>K50/$K$85</f>
        <v>0</v>
      </c>
      <c r="M50" s="158" t="str">
        <f t="shared" ref="M50:M51" si="14">IFERROR(J50/K50,"")</f>
        <v/>
      </c>
      <c r="N50" s="426"/>
    </row>
    <row r="51" spans="1:14">
      <c r="A51" s="374">
        <f t="shared" si="3"/>
        <v>41</v>
      </c>
      <c r="B51" s="40"/>
      <c r="C51" s="40"/>
      <c r="D51" s="40" t="s">
        <v>3</v>
      </c>
      <c r="E51" s="2">
        <v>4515</v>
      </c>
      <c r="F51" s="154"/>
      <c r="G51" s="153"/>
      <c r="H51" s="457">
        <v>0</v>
      </c>
      <c r="I51" s="458">
        <v>0</v>
      </c>
      <c r="J51" s="3">
        <f t="shared" si="10"/>
        <v>0</v>
      </c>
      <c r="K51" s="3">
        <f t="shared" si="11"/>
        <v>0</v>
      </c>
      <c r="L51" s="158">
        <f>K51/$K$85</f>
        <v>0</v>
      </c>
      <c r="M51" s="158" t="str">
        <f t="shared" si="14"/>
        <v/>
      </c>
      <c r="N51" s="426"/>
    </row>
    <row r="52" spans="1:14">
      <c r="A52" s="374">
        <f t="shared" si="3"/>
        <v>42</v>
      </c>
      <c r="B52" s="101"/>
      <c r="C52" s="101"/>
      <c r="D52" s="101" t="s">
        <v>4</v>
      </c>
      <c r="E52" s="22"/>
      <c r="F52" s="154"/>
      <c r="G52" s="153"/>
      <c r="H52" s="26"/>
      <c r="I52" s="161"/>
      <c r="J52" s="3"/>
      <c r="K52" s="3"/>
      <c r="L52" s="158"/>
      <c r="M52" s="158"/>
      <c r="N52" s="438"/>
    </row>
    <row r="53" spans="1:14">
      <c r="A53" s="374">
        <f t="shared" si="3"/>
        <v>43</v>
      </c>
      <c r="B53" s="40"/>
      <c r="C53" s="40"/>
      <c r="D53" s="40" t="s">
        <v>57</v>
      </c>
      <c r="E53" s="2" t="s">
        <v>58</v>
      </c>
      <c r="F53" s="154"/>
      <c r="G53" s="153"/>
      <c r="H53" s="457">
        <v>41791</v>
      </c>
      <c r="I53" s="458">
        <v>37611</v>
      </c>
      <c r="J53" s="3">
        <f t="shared" si="10"/>
        <v>41791</v>
      </c>
      <c r="K53" s="3">
        <f t="shared" si="11"/>
        <v>37611</v>
      </c>
      <c r="L53" s="158">
        <f>K53/$K$85</f>
        <v>1.0300931831704588E-2</v>
      </c>
      <c r="M53" s="158">
        <f t="shared" ref="M53:M56" si="15">IFERROR(J53/K53,"")</f>
        <v>1.1111376990773976</v>
      </c>
      <c r="N53" s="426"/>
    </row>
    <row r="54" spans="1:14">
      <c r="A54" s="374">
        <f t="shared" si="3"/>
        <v>44</v>
      </c>
      <c r="B54" s="40"/>
      <c r="C54" s="40"/>
      <c r="D54" s="40" t="s">
        <v>59</v>
      </c>
      <c r="E54" s="2" t="s">
        <v>60</v>
      </c>
      <c r="F54" s="154"/>
      <c r="G54" s="153"/>
      <c r="H54" s="457">
        <v>0</v>
      </c>
      <c r="I54" s="458">
        <v>0</v>
      </c>
      <c r="J54" s="3">
        <f t="shared" si="10"/>
        <v>0</v>
      </c>
      <c r="K54" s="3">
        <f t="shared" si="11"/>
        <v>0</v>
      </c>
      <c r="L54" s="158">
        <f>K54/$K$85</f>
        <v>0</v>
      </c>
      <c r="M54" s="158" t="str">
        <f t="shared" si="15"/>
        <v/>
      </c>
      <c r="N54" s="426"/>
    </row>
    <row r="55" spans="1:14">
      <c r="A55" s="374">
        <f t="shared" si="3"/>
        <v>45</v>
      </c>
      <c r="B55" s="40"/>
      <c r="C55" s="40"/>
      <c r="D55" s="103" t="s">
        <v>140</v>
      </c>
      <c r="E55" s="2">
        <v>4535</v>
      </c>
      <c r="F55" s="154"/>
      <c r="G55" s="153"/>
      <c r="H55" s="457">
        <v>0</v>
      </c>
      <c r="I55" s="458">
        <v>0</v>
      </c>
      <c r="J55" s="3">
        <f t="shared" si="10"/>
        <v>0</v>
      </c>
      <c r="K55" s="3">
        <f t="shared" si="11"/>
        <v>0</v>
      </c>
      <c r="L55" s="158">
        <f>K55/$K$85</f>
        <v>0</v>
      </c>
      <c r="M55" s="158" t="str">
        <f t="shared" si="15"/>
        <v/>
      </c>
      <c r="N55" s="426"/>
    </row>
    <row r="56" spans="1:14">
      <c r="A56" s="374">
        <f t="shared" si="3"/>
        <v>46</v>
      </c>
      <c r="B56" s="40"/>
      <c r="C56" s="40"/>
      <c r="D56" s="40" t="s">
        <v>61</v>
      </c>
      <c r="E56" s="2" t="s">
        <v>62</v>
      </c>
      <c r="F56" s="154"/>
      <c r="G56" s="153"/>
      <c r="H56" s="457">
        <v>0</v>
      </c>
      <c r="I56" s="458">
        <v>0</v>
      </c>
      <c r="J56" s="3">
        <f t="shared" si="10"/>
        <v>0</v>
      </c>
      <c r="K56" s="3">
        <f t="shared" si="11"/>
        <v>0</v>
      </c>
      <c r="L56" s="158">
        <f>K56/$K$85</f>
        <v>0</v>
      </c>
      <c r="M56" s="158" t="str">
        <f t="shared" si="15"/>
        <v/>
      </c>
      <c r="N56" s="426"/>
    </row>
    <row r="57" spans="1:14">
      <c r="A57" s="374">
        <f t="shared" si="3"/>
        <v>47</v>
      </c>
      <c r="B57" s="101"/>
      <c r="C57" s="101"/>
      <c r="D57" s="101" t="s">
        <v>138</v>
      </c>
      <c r="E57" s="22"/>
      <c r="F57" s="154"/>
      <c r="G57" s="153"/>
      <c r="H57" s="26"/>
      <c r="I57" s="161"/>
      <c r="J57" s="3"/>
      <c r="K57" s="3"/>
      <c r="L57" s="158"/>
      <c r="M57" s="158"/>
      <c r="N57" s="438"/>
    </row>
    <row r="58" spans="1:14">
      <c r="A58" s="374">
        <f t="shared" si="3"/>
        <v>48</v>
      </c>
      <c r="B58" s="40"/>
      <c r="C58" s="40"/>
      <c r="D58" s="40" t="s">
        <v>135</v>
      </c>
      <c r="E58" s="2" t="s">
        <v>63</v>
      </c>
      <c r="F58" s="154"/>
      <c r="G58" s="153"/>
      <c r="H58" s="457">
        <v>63187</v>
      </c>
      <c r="I58" s="458">
        <v>71385</v>
      </c>
      <c r="J58" s="3">
        <f t="shared" si="10"/>
        <v>63187</v>
      </c>
      <c r="K58" s="3">
        <f t="shared" si="11"/>
        <v>71385</v>
      </c>
      <c r="L58" s="158">
        <f t="shared" ref="L58:L70" si="16">K58/$K$85</f>
        <v>1.9550982925373748E-2</v>
      </c>
      <c r="M58" s="158">
        <f t="shared" ref="M58:M70" si="17">IFERROR(J58/K58,"")</f>
        <v>0.88515794634727185</v>
      </c>
      <c r="N58" s="426"/>
    </row>
    <row r="59" spans="1:14">
      <c r="A59" s="374">
        <f t="shared" si="3"/>
        <v>49</v>
      </c>
      <c r="B59" s="40"/>
      <c r="C59" s="40"/>
      <c r="D59" s="40" t="s">
        <v>136</v>
      </c>
      <c r="E59" s="2">
        <v>4550</v>
      </c>
      <c r="F59" s="154"/>
      <c r="G59" s="153"/>
      <c r="H59" s="457">
        <v>92527</v>
      </c>
      <c r="I59" s="458">
        <v>19900</v>
      </c>
      <c r="J59" s="3">
        <f t="shared" si="10"/>
        <v>92527</v>
      </c>
      <c r="K59" s="3">
        <f t="shared" si="11"/>
        <v>19900</v>
      </c>
      <c r="L59" s="158">
        <f t="shared" si="16"/>
        <v>5.4502284823833803E-3</v>
      </c>
      <c r="M59" s="158">
        <f t="shared" si="17"/>
        <v>4.6495979899497488</v>
      </c>
      <c r="N59" s="426"/>
    </row>
    <row r="60" spans="1:14">
      <c r="A60" s="374">
        <f t="shared" si="3"/>
        <v>50</v>
      </c>
      <c r="B60" s="40"/>
      <c r="C60" s="40"/>
      <c r="D60" s="40" t="s">
        <v>64</v>
      </c>
      <c r="E60" s="2" t="s">
        <v>65</v>
      </c>
      <c r="F60" s="154"/>
      <c r="G60" s="153"/>
      <c r="H60" s="457">
        <v>0</v>
      </c>
      <c r="I60" s="458">
        <v>0</v>
      </c>
      <c r="J60" s="3">
        <f t="shared" si="10"/>
        <v>0</v>
      </c>
      <c r="K60" s="3">
        <f t="shared" si="11"/>
        <v>0</v>
      </c>
      <c r="L60" s="158">
        <f t="shared" si="16"/>
        <v>0</v>
      </c>
      <c r="M60" s="158" t="str">
        <f t="shared" si="17"/>
        <v/>
      </c>
      <c r="N60" s="426"/>
    </row>
    <row r="61" spans="1:14">
      <c r="A61" s="374">
        <f t="shared" si="3"/>
        <v>51</v>
      </c>
      <c r="B61" s="40"/>
      <c r="C61" s="40"/>
      <c r="D61" s="40" t="s">
        <v>142</v>
      </c>
      <c r="E61" s="2" t="s">
        <v>66</v>
      </c>
      <c r="F61" s="154"/>
      <c r="G61" s="153"/>
      <c r="H61" s="457">
        <v>4331</v>
      </c>
      <c r="I61" s="458">
        <v>5500</v>
      </c>
      <c r="J61" s="3">
        <f t="shared" si="10"/>
        <v>4331</v>
      </c>
      <c r="K61" s="3">
        <f t="shared" si="11"/>
        <v>5500</v>
      </c>
      <c r="L61" s="158">
        <f t="shared" si="16"/>
        <v>1.5063445554325925E-3</v>
      </c>
      <c r="M61" s="158">
        <f t="shared" si="17"/>
        <v>0.78745454545454541</v>
      </c>
      <c r="N61" s="426"/>
    </row>
    <row r="62" spans="1:14">
      <c r="A62" s="374">
        <f t="shared" si="3"/>
        <v>52</v>
      </c>
      <c r="B62" s="40"/>
      <c r="C62" s="40"/>
      <c r="D62" s="40" t="s">
        <v>151</v>
      </c>
      <c r="E62" s="2" t="s">
        <v>67</v>
      </c>
      <c r="F62" s="154"/>
      <c r="G62" s="153"/>
      <c r="H62" s="457">
        <v>6776</v>
      </c>
      <c r="I62" s="458">
        <v>3598</v>
      </c>
      <c r="J62" s="3">
        <f t="shared" si="10"/>
        <v>6776</v>
      </c>
      <c r="K62" s="3">
        <f t="shared" si="11"/>
        <v>3598</v>
      </c>
      <c r="L62" s="158">
        <f t="shared" si="16"/>
        <v>9.8542322008117597E-4</v>
      </c>
      <c r="M62" s="158">
        <f t="shared" si="17"/>
        <v>1.8832684824902723</v>
      </c>
      <c r="N62" s="426"/>
    </row>
    <row r="63" spans="1:14">
      <c r="A63" s="374">
        <f t="shared" si="3"/>
        <v>53</v>
      </c>
      <c r="B63" s="40"/>
      <c r="C63" s="40"/>
      <c r="D63" s="40" t="s">
        <v>143</v>
      </c>
      <c r="E63" s="2">
        <v>4559</v>
      </c>
      <c r="F63" s="154"/>
      <c r="G63" s="153"/>
      <c r="H63" s="457">
        <v>0</v>
      </c>
      <c r="I63" s="458">
        <v>0</v>
      </c>
      <c r="J63" s="3">
        <f t="shared" si="10"/>
        <v>0</v>
      </c>
      <c r="K63" s="3">
        <f t="shared" si="11"/>
        <v>0</v>
      </c>
      <c r="L63" s="158">
        <f t="shared" si="16"/>
        <v>0</v>
      </c>
      <c r="M63" s="158" t="str">
        <f t="shared" si="17"/>
        <v/>
      </c>
      <c r="N63" s="426"/>
    </row>
    <row r="64" spans="1:14">
      <c r="A64" s="374">
        <f t="shared" si="3"/>
        <v>54</v>
      </c>
      <c r="B64" s="40"/>
      <c r="C64" s="40"/>
      <c r="D64" s="40" t="s">
        <v>152</v>
      </c>
      <c r="E64" s="2">
        <v>4553</v>
      </c>
      <c r="F64" s="154"/>
      <c r="G64" s="153"/>
      <c r="H64" s="457">
        <v>0</v>
      </c>
      <c r="I64" s="458">
        <v>0</v>
      </c>
      <c r="J64" s="3">
        <f t="shared" si="10"/>
        <v>0</v>
      </c>
      <c r="K64" s="3">
        <f t="shared" si="11"/>
        <v>0</v>
      </c>
      <c r="L64" s="158">
        <f t="shared" si="16"/>
        <v>0</v>
      </c>
      <c r="M64" s="158" t="str">
        <f t="shared" si="17"/>
        <v/>
      </c>
      <c r="N64" s="426"/>
    </row>
    <row r="65" spans="1:14">
      <c r="A65" s="374">
        <f t="shared" si="3"/>
        <v>55</v>
      </c>
      <c r="B65" s="40"/>
      <c r="C65" s="40"/>
      <c r="D65" s="40" t="s">
        <v>141</v>
      </c>
      <c r="E65" s="2">
        <v>4559</v>
      </c>
      <c r="F65" s="154"/>
      <c r="G65" s="153"/>
      <c r="H65" s="457">
        <v>0</v>
      </c>
      <c r="I65" s="458">
        <v>0</v>
      </c>
      <c r="J65" s="3">
        <f t="shared" si="10"/>
        <v>0</v>
      </c>
      <c r="K65" s="3">
        <f t="shared" si="11"/>
        <v>0</v>
      </c>
      <c r="L65" s="158">
        <f t="shared" si="16"/>
        <v>0</v>
      </c>
      <c r="M65" s="158" t="str">
        <f t="shared" si="17"/>
        <v/>
      </c>
      <c r="N65" s="426"/>
    </row>
    <row r="66" spans="1:14">
      <c r="A66" s="374">
        <f t="shared" si="3"/>
        <v>56</v>
      </c>
      <c r="B66" s="101"/>
      <c r="C66" s="101"/>
      <c r="D66" s="101" t="s">
        <v>189</v>
      </c>
      <c r="E66" s="43"/>
      <c r="F66" s="361"/>
      <c r="G66" s="362"/>
      <c r="H66" s="147"/>
      <c r="I66" s="148"/>
      <c r="J66" s="3">
        <f t="shared" si="10"/>
        <v>0</v>
      </c>
      <c r="K66" s="3">
        <f t="shared" si="11"/>
        <v>0</v>
      </c>
      <c r="L66" s="158">
        <f t="shared" si="16"/>
        <v>0</v>
      </c>
      <c r="M66" s="158" t="str">
        <f t="shared" si="17"/>
        <v/>
      </c>
      <c r="N66" s="426"/>
    </row>
    <row r="67" spans="1:14">
      <c r="A67" s="374">
        <f t="shared" si="3"/>
        <v>57</v>
      </c>
      <c r="B67" s="40"/>
      <c r="C67" s="40"/>
      <c r="D67" s="40" t="s">
        <v>153</v>
      </c>
      <c r="E67" s="2">
        <v>4590</v>
      </c>
      <c r="F67" s="154"/>
      <c r="G67" s="153"/>
      <c r="H67" s="457">
        <v>0</v>
      </c>
      <c r="I67" s="458">
        <v>0</v>
      </c>
      <c r="J67" s="3">
        <f t="shared" si="10"/>
        <v>0</v>
      </c>
      <c r="K67" s="3">
        <f t="shared" si="11"/>
        <v>0</v>
      </c>
      <c r="L67" s="158">
        <f t="shared" si="16"/>
        <v>0</v>
      </c>
      <c r="M67" s="158" t="str">
        <f t="shared" si="17"/>
        <v/>
      </c>
      <c r="N67" s="426"/>
    </row>
    <row r="68" spans="1:14">
      <c r="A68" s="374">
        <f t="shared" si="3"/>
        <v>58</v>
      </c>
      <c r="B68" s="40"/>
      <c r="C68" s="40"/>
      <c r="D68" s="40" t="s">
        <v>154</v>
      </c>
      <c r="E68" s="2">
        <v>4590</v>
      </c>
      <c r="F68" s="154"/>
      <c r="G68" s="153"/>
      <c r="H68" s="457">
        <v>0</v>
      </c>
      <c r="I68" s="458">
        <v>0</v>
      </c>
      <c r="J68" s="3">
        <f t="shared" si="10"/>
        <v>0</v>
      </c>
      <c r="K68" s="3">
        <f t="shared" si="11"/>
        <v>0</v>
      </c>
      <c r="L68" s="158">
        <f t="shared" si="16"/>
        <v>0</v>
      </c>
      <c r="M68" s="158" t="str">
        <f t="shared" si="17"/>
        <v/>
      </c>
      <c r="N68" s="426"/>
    </row>
    <row r="69" spans="1:14">
      <c r="A69" s="374">
        <f t="shared" si="3"/>
        <v>59</v>
      </c>
      <c r="B69" s="40"/>
      <c r="C69" s="40"/>
      <c r="D69" s="40" t="s">
        <v>155</v>
      </c>
      <c r="E69" s="2">
        <v>4590</v>
      </c>
      <c r="F69" s="154"/>
      <c r="G69" s="153"/>
      <c r="H69" s="457">
        <v>0</v>
      </c>
      <c r="I69" s="458">
        <v>0</v>
      </c>
      <c r="J69" s="3">
        <f t="shared" si="10"/>
        <v>0</v>
      </c>
      <c r="K69" s="3">
        <f t="shared" si="11"/>
        <v>0</v>
      </c>
      <c r="L69" s="158">
        <f t="shared" si="16"/>
        <v>0</v>
      </c>
      <c r="M69" s="158" t="str">
        <f t="shared" si="17"/>
        <v/>
      </c>
      <c r="N69" s="426"/>
    </row>
    <row r="70" spans="1:14">
      <c r="A70" s="374">
        <f t="shared" si="3"/>
        <v>60</v>
      </c>
      <c r="B70" s="40"/>
      <c r="C70" s="40"/>
      <c r="D70" s="40" t="s">
        <v>156</v>
      </c>
      <c r="E70" s="2">
        <v>4590</v>
      </c>
      <c r="F70" s="154"/>
      <c r="G70" s="153"/>
      <c r="H70" s="457">
        <v>489891</v>
      </c>
      <c r="I70" s="458">
        <v>0</v>
      </c>
      <c r="J70" s="3">
        <f t="shared" si="10"/>
        <v>489891</v>
      </c>
      <c r="K70" s="3">
        <f t="shared" si="11"/>
        <v>0</v>
      </c>
      <c r="L70" s="158">
        <f t="shared" si="16"/>
        <v>0</v>
      </c>
      <c r="M70" s="158" t="str">
        <f t="shared" si="17"/>
        <v/>
      </c>
      <c r="N70" s="426"/>
    </row>
    <row r="71" spans="1:14">
      <c r="A71" s="374">
        <f t="shared" si="3"/>
        <v>61</v>
      </c>
      <c r="B71" s="40"/>
      <c r="C71" s="40"/>
      <c r="D71" s="40" t="s">
        <v>157</v>
      </c>
      <c r="E71" s="2">
        <v>4590</v>
      </c>
      <c r="F71" s="154"/>
      <c r="G71" s="153"/>
      <c r="H71" s="457">
        <v>0</v>
      </c>
      <c r="I71" s="458">
        <v>0</v>
      </c>
      <c r="J71" s="3"/>
      <c r="K71" s="3"/>
      <c r="L71" s="158"/>
      <c r="M71" s="158"/>
      <c r="N71" s="426"/>
    </row>
    <row r="72" spans="1:14">
      <c r="A72" s="374">
        <f t="shared" si="3"/>
        <v>62</v>
      </c>
      <c r="B72" s="40"/>
      <c r="C72" s="40"/>
      <c r="D72" s="40" t="s">
        <v>211</v>
      </c>
      <c r="E72" s="2">
        <v>4590</v>
      </c>
      <c r="F72" s="154"/>
      <c r="G72" s="153"/>
      <c r="H72" s="457">
        <v>0</v>
      </c>
      <c r="I72" s="458">
        <v>0</v>
      </c>
      <c r="J72" s="3">
        <f t="shared" si="10"/>
        <v>0</v>
      </c>
      <c r="K72" s="3">
        <f t="shared" si="11"/>
        <v>0</v>
      </c>
      <c r="L72" s="158">
        <f t="shared" ref="L72:L80" si="18">K72/$K$85</f>
        <v>0</v>
      </c>
      <c r="M72" s="158" t="str">
        <f t="shared" ref="M72:M80" si="19">IFERROR(J72/K72,"")</f>
        <v/>
      </c>
      <c r="N72" s="426"/>
    </row>
    <row r="73" spans="1:14">
      <c r="A73" s="374">
        <f t="shared" si="3"/>
        <v>63</v>
      </c>
      <c r="B73" s="40"/>
      <c r="C73" s="40"/>
      <c r="D73" s="40" t="s">
        <v>113</v>
      </c>
      <c r="E73" s="2">
        <v>4580</v>
      </c>
      <c r="F73" s="154"/>
      <c r="G73" s="153"/>
      <c r="H73" s="457">
        <v>0</v>
      </c>
      <c r="I73" s="458">
        <v>0</v>
      </c>
      <c r="J73" s="3">
        <f t="shared" si="10"/>
        <v>0</v>
      </c>
      <c r="K73" s="3">
        <f t="shared" si="11"/>
        <v>0</v>
      </c>
      <c r="L73" s="158">
        <f t="shared" si="18"/>
        <v>0</v>
      </c>
      <c r="M73" s="158" t="str">
        <f t="shared" si="19"/>
        <v/>
      </c>
      <c r="N73" s="426"/>
    </row>
    <row r="74" spans="1:14">
      <c r="A74" s="374">
        <f t="shared" si="3"/>
        <v>64</v>
      </c>
      <c r="B74" s="40"/>
      <c r="C74" s="40"/>
      <c r="D74" s="40" t="s">
        <v>190</v>
      </c>
      <c r="E74" s="2" t="s">
        <v>68</v>
      </c>
      <c r="F74" s="154"/>
      <c r="G74" s="153"/>
      <c r="H74" s="457">
        <v>0</v>
      </c>
      <c r="I74" s="458">
        <v>0</v>
      </c>
      <c r="J74" s="3">
        <f t="shared" si="10"/>
        <v>0</v>
      </c>
      <c r="K74" s="3">
        <f t="shared" si="11"/>
        <v>0</v>
      </c>
      <c r="L74" s="158">
        <f t="shared" si="18"/>
        <v>0</v>
      </c>
      <c r="M74" s="158" t="str">
        <f t="shared" si="19"/>
        <v/>
      </c>
      <c r="N74" s="426"/>
    </row>
    <row r="75" spans="1:14">
      <c r="A75" s="374">
        <f t="shared" si="3"/>
        <v>65</v>
      </c>
      <c r="B75" s="40"/>
      <c r="C75" s="40"/>
      <c r="D75" s="72" t="s">
        <v>139</v>
      </c>
      <c r="E75" s="2">
        <v>4590</v>
      </c>
      <c r="F75" s="154"/>
      <c r="G75" s="153"/>
      <c r="H75" s="457">
        <v>33500.25</v>
      </c>
      <c r="I75" s="458">
        <v>65000</v>
      </c>
      <c r="J75" s="3">
        <f t="shared" si="10"/>
        <v>33500.25</v>
      </c>
      <c r="K75" s="3">
        <f t="shared" si="11"/>
        <v>65000</v>
      </c>
      <c r="L75" s="158">
        <f t="shared" si="18"/>
        <v>1.7802253836930636E-2</v>
      </c>
      <c r="M75" s="158">
        <f t="shared" si="19"/>
        <v>0.51538846153846152</v>
      </c>
      <c r="N75" s="426"/>
    </row>
    <row r="76" spans="1:14">
      <c r="A76" s="374">
        <f t="shared" si="3"/>
        <v>66</v>
      </c>
      <c r="B76" s="460"/>
      <c r="C76" s="447" t="s">
        <v>181</v>
      </c>
      <c r="D76" s="460"/>
      <c r="E76" s="461"/>
      <c r="F76" s="462">
        <v>0</v>
      </c>
      <c r="G76" s="463">
        <v>0</v>
      </c>
      <c r="H76" s="462">
        <v>0</v>
      </c>
      <c r="I76" s="463">
        <v>240863</v>
      </c>
      <c r="J76" s="3">
        <f t="shared" si="10"/>
        <v>0</v>
      </c>
      <c r="K76" s="3">
        <f t="shared" si="11"/>
        <v>240863</v>
      </c>
      <c r="L76" s="158">
        <f t="shared" si="18"/>
        <v>6.5967757937301905E-2</v>
      </c>
      <c r="M76" s="158">
        <f t="shared" si="19"/>
        <v>0</v>
      </c>
      <c r="N76" s="426"/>
    </row>
    <row r="77" spans="1:14">
      <c r="A77" s="374">
        <f t="shared" si="3"/>
        <v>67</v>
      </c>
      <c r="B77" s="460"/>
      <c r="C77" s="447" t="s">
        <v>181</v>
      </c>
      <c r="D77" s="460"/>
      <c r="E77" s="461"/>
      <c r="F77" s="462">
        <v>0</v>
      </c>
      <c r="G77" s="463">
        <v>0</v>
      </c>
      <c r="H77" s="462">
        <v>0</v>
      </c>
      <c r="I77" s="463">
        <v>0</v>
      </c>
      <c r="J77" s="3">
        <f t="shared" si="10"/>
        <v>0</v>
      </c>
      <c r="K77" s="3">
        <f t="shared" si="11"/>
        <v>0</v>
      </c>
      <c r="L77" s="158">
        <f t="shared" si="18"/>
        <v>0</v>
      </c>
      <c r="M77" s="158" t="str">
        <f t="shared" si="19"/>
        <v/>
      </c>
      <c r="N77" s="426"/>
    </row>
    <row r="78" spans="1:14" ht="14.25" customHeight="1">
      <c r="A78" s="374">
        <f t="shared" si="3"/>
        <v>68</v>
      </c>
      <c r="B78" s="460"/>
      <c r="C78" s="447" t="s">
        <v>181</v>
      </c>
      <c r="D78" s="460"/>
      <c r="E78" s="461"/>
      <c r="F78" s="462">
        <v>0</v>
      </c>
      <c r="G78" s="463">
        <v>0</v>
      </c>
      <c r="H78" s="462">
        <v>0</v>
      </c>
      <c r="I78" s="463">
        <v>0</v>
      </c>
      <c r="J78" s="3">
        <f t="shared" si="10"/>
        <v>0</v>
      </c>
      <c r="K78" s="3">
        <f t="shared" si="11"/>
        <v>0</v>
      </c>
      <c r="L78" s="158">
        <f t="shared" si="18"/>
        <v>0</v>
      </c>
      <c r="M78" s="158" t="str">
        <f t="shared" si="19"/>
        <v/>
      </c>
      <c r="N78" s="426"/>
    </row>
    <row r="79" spans="1:14" ht="14.25" customHeight="1">
      <c r="A79" s="374">
        <f t="shared" ref="A79:A142" si="20">A78+1</f>
        <v>69</v>
      </c>
      <c r="B79" s="447"/>
      <c r="C79" s="447" t="s">
        <v>181</v>
      </c>
      <c r="D79" s="447"/>
      <c r="E79" s="459"/>
      <c r="F79" s="457">
        <v>0</v>
      </c>
      <c r="G79" s="458">
        <v>0</v>
      </c>
      <c r="H79" s="457">
        <v>0</v>
      </c>
      <c r="I79" s="458">
        <v>0</v>
      </c>
      <c r="J79" s="4">
        <f t="shared" si="10"/>
        <v>0</v>
      </c>
      <c r="K79" s="4">
        <f t="shared" si="11"/>
        <v>0</v>
      </c>
      <c r="L79" s="162">
        <f t="shared" si="18"/>
        <v>0</v>
      </c>
      <c r="M79" s="162" t="str">
        <f t="shared" si="19"/>
        <v/>
      </c>
      <c r="N79" s="426"/>
    </row>
    <row r="80" spans="1:14">
      <c r="A80" s="375">
        <f t="shared" si="20"/>
        <v>70</v>
      </c>
      <c r="B80" s="58" t="s">
        <v>69</v>
      </c>
      <c r="C80" s="58"/>
      <c r="D80" s="58"/>
      <c r="E80" s="44"/>
      <c r="F80" s="352">
        <f>SUM(F43:F79)</f>
        <v>0</v>
      </c>
      <c r="G80" s="149">
        <f>SUM(G43:G79)</f>
        <v>0</v>
      </c>
      <c r="H80" s="352">
        <f>SUM(H43:H79)</f>
        <v>732003.25</v>
      </c>
      <c r="I80" s="149">
        <f>SUM(I43:I79)</f>
        <v>443857</v>
      </c>
      <c r="J80" s="6">
        <f t="shared" si="10"/>
        <v>732003.25</v>
      </c>
      <c r="K80" s="6">
        <f t="shared" si="11"/>
        <v>443857</v>
      </c>
      <c r="L80" s="129">
        <f t="shared" si="18"/>
        <v>0.12156392278920804</v>
      </c>
      <c r="M80" s="129">
        <f t="shared" si="19"/>
        <v>1.6491871255832395</v>
      </c>
      <c r="N80" s="430"/>
    </row>
    <row r="81" spans="1:14" ht="18" customHeight="1">
      <c r="A81" s="374">
        <f t="shared" si="20"/>
        <v>71</v>
      </c>
      <c r="B81" s="40"/>
      <c r="C81" s="40"/>
      <c r="D81" s="40"/>
      <c r="E81" s="45"/>
      <c r="F81" s="171"/>
      <c r="G81" s="170"/>
      <c r="H81" s="171"/>
      <c r="I81" s="170"/>
      <c r="J81" s="172"/>
      <c r="K81" s="172"/>
      <c r="L81" s="173"/>
      <c r="M81" s="173"/>
      <c r="N81" s="439"/>
    </row>
    <row r="82" spans="1:14">
      <c r="A82" s="375">
        <f t="shared" si="20"/>
        <v>72</v>
      </c>
      <c r="B82" s="58" t="s">
        <v>191</v>
      </c>
      <c r="C82" s="58"/>
      <c r="D82" s="58"/>
      <c r="E82" s="42"/>
      <c r="F82" s="28"/>
      <c r="G82" s="155"/>
      <c r="H82" s="28"/>
      <c r="I82" s="155"/>
      <c r="J82" s="14"/>
      <c r="K82" s="14"/>
      <c r="L82" s="146"/>
      <c r="M82" s="146"/>
      <c r="N82" s="440"/>
    </row>
    <row r="83" spans="1:14" ht="18" customHeight="1">
      <c r="A83" s="374">
        <f t="shared" si="20"/>
        <v>73</v>
      </c>
      <c r="B83" s="447"/>
      <c r="C83" s="447"/>
      <c r="D83" s="447"/>
      <c r="E83" s="449"/>
      <c r="F83" s="457"/>
      <c r="G83" s="458"/>
      <c r="H83" s="457"/>
      <c r="I83" s="458"/>
      <c r="J83" s="3">
        <f t="shared" si="10"/>
        <v>0</v>
      </c>
      <c r="K83" s="3">
        <f t="shared" si="11"/>
        <v>0</v>
      </c>
      <c r="L83" s="158">
        <f>K83/$K$85</f>
        <v>0</v>
      </c>
      <c r="M83" s="158" t="str">
        <f t="shared" ref="M83:M85" si="21">IFERROR(J83/K83,"")</f>
        <v/>
      </c>
      <c r="N83" s="426"/>
    </row>
    <row r="84" spans="1:14">
      <c r="A84" s="374">
        <f t="shared" si="20"/>
        <v>74</v>
      </c>
      <c r="B84" s="447"/>
      <c r="C84" s="447"/>
      <c r="D84" s="447"/>
      <c r="E84" s="459"/>
      <c r="F84" s="457"/>
      <c r="G84" s="458"/>
      <c r="H84" s="457"/>
      <c r="I84" s="458"/>
      <c r="J84" s="4">
        <f t="shared" si="10"/>
        <v>0</v>
      </c>
      <c r="K84" s="4">
        <f t="shared" si="11"/>
        <v>0</v>
      </c>
      <c r="L84" s="162">
        <f>K84/$K$85</f>
        <v>0</v>
      </c>
      <c r="M84" s="162" t="str">
        <f t="shared" si="21"/>
        <v/>
      </c>
      <c r="N84" s="426"/>
    </row>
    <row r="85" spans="1:14" ht="18.75" customHeight="1" thickBot="1">
      <c r="A85" s="376">
        <f t="shared" si="20"/>
        <v>75</v>
      </c>
      <c r="B85" s="130" t="s">
        <v>74</v>
      </c>
      <c r="C85" s="130"/>
      <c r="D85" s="130"/>
      <c r="E85" s="46"/>
      <c r="F85" s="363">
        <f>F22+F39+F80+F83+F84</f>
        <v>2506502.2300000004</v>
      </c>
      <c r="G85" s="174">
        <f>G22+G39+G80+G83+G84</f>
        <v>3207366.0752017479</v>
      </c>
      <c r="H85" s="363">
        <f>H22+H39+H80+H83+H84</f>
        <v>732003.25</v>
      </c>
      <c r="I85" s="174">
        <f>I22+I39+I80+I83+I84</f>
        <v>443857</v>
      </c>
      <c r="J85" s="359">
        <f t="shared" si="10"/>
        <v>3238505.4800000004</v>
      </c>
      <c r="K85" s="359">
        <f t="shared" si="11"/>
        <v>3651223.0752017479</v>
      </c>
      <c r="L85" s="163">
        <f>K85/$K$85</f>
        <v>1</v>
      </c>
      <c r="M85" s="163">
        <f t="shared" si="21"/>
        <v>0.8869645631884755</v>
      </c>
      <c r="N85" s="441"/>
    </row>
    <row r="86" spans="1:14" ht="20.25" customHeight="1" thickTop="1">
      <c r="A86" s="377">
        <f t="shared" si="20"/>
        <v>76</v>
      </c>
      <c r="B86" s="488" t="s">
        <v>92</v>
      </c>
      <c r="C86" s="489"/>
      <c r="D86" s="489"/>
      <c r="E86" s="139"/>
      <c r="F86" s="176"/>
      <c r="G86" s="175"/>
      <c r="H86" s="364"/>
      <c r="I86" s="57"/>
      <c r="J86" s="177"/>
      <c r="K86" s="365"/>
      <c r="L86" s="178"/>
      <c r="M86" s="178"/>
      <c r="N86" s="442"/>
    </row>
    <row r="87" spans="1:14" ht="17.25" customHeight="1">
      <c r="A87" s="378">
        <f t="shared" si="20"/>
        <v>77</v>
      </c>
      <c r="B87" s="51"/>
      <c r="C87" s="52"/>
      <c r="D87" s="52" t="s">
        <v>75</v>
      </c>
      <c r="E87" s="17"/>
      <c r="F87" s="20"/>
      <c r="G87" s="19"/>
      <c r="H87" s="21"/>
      <c r="I87" s="19"/>
      <c r="J87" s="18"/>
      <c r="K87" s="18"/>
      <c r="L87" s="158"/>
      <c r="M87" s="158"/>
      <c r="N87" s="443"/>
    </row>
    <row r="88" spans="1:14" ht="17.25" customHeight="1">
      <c r="A88" s="374">
        <f t="shared" si="20"/>
        <v>78</v>
      </c>
      <c r="B88" s="53"/>
      <c r="C88" s="54" t="s">
        <v>30</v>
      </c>
      <c r="D88" s="55"/>
      <c r="E88" s="10"/>
      <c r="F88" s="11"/>
      <c r="G88" s="12"/>
      <c r="H88" s="13"/>
      <c r="I88" s="12"/>
      <c r="J88" s="14"/>
      <c r="K88" s="14"/>
      <c r="L88" s="146"/>
      <c r="M88" s="146"/>
      <c r="N88" s="440"/>
    </row>
    <row r="89" spans="1:14" ht="15" customHeight="1">
      <c r="A89" s="374">
        <f t="shared" si="20"/>
        <v>79</v>
      </c>
      <c r="B89" s="53"/>
      <c r="C89" s="56"/>
      <c r="D89" s="40" t="s">
        <v>27</v>
      </c>
      <c r="E89" s="2">
        <v>111</v>
      </c>
      <c r="F89" s="450">
        <v>245947.59999999998</v>
      </c>
      <c r="G89" s="451">
        <v>210443</v>
      </c>
      <c r="H89" s="452">
        <v>178921.58000000002</v>
      </c>
      <c r="I89" s="451">
        <v>0</v>
      </c>
      <c r="J89" s="3">
        <f t="shared" si="10"/>
        <v>424869.18</v>
      </c>
      <c r="K89" s="3">
        <f t="shared" si="11"/>
        <v>210443</v>
      </c>
      <c r="L89" s="158">
        <f>K89/$K$156</f>
        <v>5.7661240333625886E-2</v>
      </c>
      <c r="M89" s="158">
        <f t="shared" ref="M89:M97" si="22">IFERROR(J89/K89,"")</f>
        <v>2.0189275955959571</v>
      </c>
      <c r="N89" s="426"/>
    </row>
    <row r="90" spans="1:14" ht="15" customHeight="1">
      <c r="A90" s="374">
        <f t="shared" si="20"/>
        <v>80</v>
      </c>
      <c r="B90" s="53"/>
      <c r="C90" s="56"/>
      <c r="D90" s="40" t="s">
        <v>28</v>
      </c>
      <c r="E90" s="2">
        <v>111</v>
      </c>
      <c r="F90" s="450">
        <v>0</v>
      </c>
      <c r="G90" s="451">
        <v>157128</v>
      </c>
      <c r="H90" s="452">
        <v>0</v>
      </c>
      <c r="I90" s="451">
        <v>0</v>
      </c>
      <c r="J90" s="3">
        <f t="shared" si="10"/>
        <v>0</v>
      </c>
      <c r="K90" s="3">
        <f t="shared" si="11"/>
        <v>157128</v>
      </c>
      <c r="L90" s="158">
        <f t="shared" ref="L90:L97" si="23">K90/$K$156</f>
        <v>4.3052966224307619E-2</v>
      </c>
      <c r="M90" s="158">
        <f t="shared" si="22"/>
        <v>0</v>
      </c>
      <c r="N90" s="426"/>
    </row>
    <row r="91" spans="1:14" ht="15" customHeight="1">
      <c r="A91" s="374">
        <f t="shared" si="20"/>
        <v>81</v>
      </c>
      <c r="B91" s="53"/>
      <c r="C91" s="56"/>
      <c r="D91" s="40" t="s">
        <v>196</v>
      </c>
      <c r="E91" s="2">
        <v>111</v>
      </c>
      <c r="F91" s="450">
        <v>0</v>
      </c>
      <c r="G91" s="451">
        <v>113492</v>
      </c>
      <c r="H91" s="452">
        <v>0</v>
      </c>
      <c r="I91" s="451">
        <v>0</v>
      </c>
      <c r="J91" s="3">
        <f t="shared" si="10"/>
        <v>0</v>
      </c>
      <c r="K91" s="3">
        <f t="shared" si="11"/>
        <v>113492</v>
      </c>
      <c r="L91" s="158">
        <f t="shared" si="23"/>
        <v>3.1096731599263787E-2</v>
      </c>
      <c r="M91" s="158">
        <f t="shared" si="22"/>
        <v>0</v>
      </c>
      <c r="N91" s="426"/>
    </row>
    <row r="92" spans="1:14" ht="15" customHeight="1">
      <c r="A92" s="374">
        <f t="shared" si="20"/>
        <v>82</v>
      </c>
      <c r="B92" s="53"/>
      <c r="C92" s="40" t="s">
        <v>5</v>
      </c>
      <c r="D92" s="40"/>
      <c r="E92" s="2">
        <v>112</v>
      </c>
      <c r="F92" s="450">
        <v>352091.61000000004</v>
      </c>
      <c r="G92" s="451">
        <v>527018</v>
      </c>
      <c r="H92" s="452">
        <v>106769.06</v>
      </c>
      <c r="I92" s="451">
        <v>162245</v>
      </c>
      <c r="J92" s="3">
        <f t="shared" si="10"/>
        <v>458860.67000000004</v>
      </c>
      <c r="K92" s="3">
        <f t="shared" si="11"/>
        <v>689263</v>
      </c>
      <c r="L92" s="158">
        <f t="shared" si="23"/>
        <v>0.18885759800076971</v>
      </c>
      <c r="M92" s="158">
        <f t="shared" si="22"/>
        <v>0.66572653689520556</v>
      </c>
      <c r="N92" s="426"/>
    </row>
    <row r="93" spans="1:14" ht="15" customHeight="1">
      <c r="A93" s="374">
        <f t="shared" si="20"/>
        <v>83</v>
      </c>
      <c r="B93" s="40"/>
      <c r="C93" s="40" t="s">
        <v>29</v>
      </c>
      <c r="D93" s="40"/>
      <c r="E93" s="2">
        <v>113</v>
      </c>
      <c r="F93" s="450">
        <v>84035.11</v>
      </c>
      <c r="G93" s="451">
        <v>125818</v>
      </c>
      <c r="H93" s="452">
        <v>11859.58</v>
      </c>
      <c r="I93" s="451">
        <v>0</v>
      </c>
      <c r="J93" s="3">
        <f t="shared" si="10"/>
        <v>95894.69</v>
      </c>
      <c r="K93" s="3">
        <f t="shared" si="11"/>
        <v>125818</v>
      </c>
      <c r="L93" s="158">
        <f t="shared" si="23"/>
        <v>3.4474047301626294E-2</v>
      </c>
      <c r="M93" s="158">
        <f t="shared" si="22"/>
        <v>0.76216988030329524</v>
      </c>
      <c r="N93" s="426"/>
    </row>
    <row r="94" spans="1:14" ht="15" customHeight="1">
      <c r="A94" s="374">
        <f t="shared" si="20"/>
        <v>84</v>
      </c>
      <c r="B94" s="40"/>
      <c r="C94" s="40" t="s">
        <v>31</v>
      </c>
      <c r="D94" s="40"/>
      <c r="E94" s="2">
        <v>114</v>
      </c>
      <c r="F94" s="450">
        <v>47154.28</v>
      </c>
      <c r="G94" s="451">
        <v>90508</v>
      </c>
      <c r="H94" s="452">
        <v>8012.77</v>
      </c>
      <c r="I94" s="451">
        <v>0</v>
      </c>
      <c r="J94" s="3">
        <f t="shared" si="10"/>
        <v>55167.05</v>
      </c>
      <c r="K94" s="3">
        <f t="shared" si="11"/>
        <v>90508</v>
      </c>
      <c r="L94" s="158">
        <f t="shared" si="23"/>
        <v>2.4799131071671719E-2</v>
      </c>
      <c r="M94" s="158">
        <f t="shared" si="22"/>
        <v>0.60952678216290279</v>
      </c>
      <c r="N94" s="426"/>
    </row>
    <row r="95" spans="1:14" ht="15" customHeight="1">
      <c r="A95" s="374">
        <f t="shared" si="20"/>
        <v>85</v>
      </c>
      <c r="B95" s="40"/>
      <c r="C95" s="40" t="s">
        <v>34</v>
      </c>
      <c r="D95" s="40"/>
      <c r="E95" s="2">
        <v>116</v>
      </c>
      <c r="F95" s="450">
        <v>14722.16</v>
      </c>
      <c r="G95" s="451">
        <v>15854</v>
      </c>
      <c r="H95" s="452">
        <v>0</v>
      </c>
      <c r="I95" s="451">
        <v>0</v>
      </c>
      <c r="J95" s="3">
        <f t="shared" si="10"/>
        <v>14722.16</v>
      </c>
      <c r="K95" s="3">
        <f t="shared" si="11"/>
        <v>15854</v>
      </c>
      <c r="L95" s="158">
        <f t="shared" si="23"/>
        <v>4.3439853273775078E-3</v>
      </c>
      <c r="M95" s="158">
        <f t="shared" si="22"/>
        <v>0.92860855304654977</v>
      </c>
      <c r="N95" s="426"/>
    </row>
    <row r="96" spans="1:14" ht="15" customHeight="1">
      <c r="A96" s="374">
        <f t="shared" si="20"/>
        <v>86</v>
      </c>
      <c r="B96" s="40"/>
      <c r="C96" s="56" t="s">
        <v>197</v>
      </c>
      <c r="D96" s="40"/>
      <c r="E96" s="2" t="s">
        <v>95</v>
      </c>
      <c r="F96" s="450">
        <v>139267.83000000002</v>
      </c>
      <c r="G96" s="451">
        <v>280770</v>
      </c>
      <c r="H96" s="452">
        <v>2902.86</v>
      </c>
      <c r="I96" s="451">
        <v>0</v>
      </c>
      <c r="J96" s="4">
        <f t="shared" si="10"/>
        <v>142170.69</v>
      </c>
      <c r="K96" s="4">
        <f t="shared" si="11"/>
        <v>280770</v>
      </c>
      <c r="L96" s="162">
        <f t="shared" si="23"/>
        <v>7.6930790990777265E-2</v>
      </c>
      <c r="M96" s="162">
        <f t="shared" si="22"/>
        <v>0.5063599743562347</v>
      </c>
      <c r="N96" s="426"/>
    </row>
    <row r="97" spans="1:14" ht="15" customHeight="1">
      <c r="A97" s="375">
        <f t="shared" si="20"/>
        <v>87</v>
      </c>
      <c r="B97" s="58"/>
      <c r="C97" s="58"/>
      <c r="D97" s="59" t="s">
        <v>76</v>
      </c>
      <c r="E97" s="5" t="s">
        <v>6</v>
      </c>
      <c r="F97" s="8">
        <f>SUM(F89:F96)</f>
        <v>883218.59000000008</v>
      </c>
      <c r="G97" s="9">
        <f>SUM(G89:G96)</f>
        <v>1521031</v>
      </c>
      <c r="H97" s="8">
        <f>SUM(H89:H96)</f>
        <v>308465.85000000003</v>
      </c>
      <c r="I97" s="9">
        <f>SUM(I89:I96)</f>
        <v>162245</v>
      </c>
      <c r="J97" s="6">
        <f t="shared" si="10"/>
        <v>1191684.4400000002</v>
      </c>
      <c r="K97" s="6">
        <f t="shared" si="11"/>
        <v>1683276</v>
      </c>
      <c r="L97" s="129">
        <f t="shared" si="23"/>
        <v>0.46121649084941979</v>
      </c>
      <c r="M97" s="129">
        <f t="shared" si="22"/>
        <v>0.70795546303755308</v>
      </c>
      <c r="N97" s="430"/>
    </row>
    <row r="98" spans="1:14" ht="17.25" customHeight="1">
      <c r="A98" s="378">
        <f t="shared" si="20"/>
        <v>88</v>
      </c>
      <c r="B98" s="51" t="s">
        <v>77</v>
      </c>
      <c r="C98" s="60"/>
      <c r="D98" s="51"/>
      <c r="E98" s="22"/>
      <c r="F98" s="26"/>
      <c r="G98" s="24"/>
      <c r="H98" s="25"/>
      <c r="I98" s="24"/>
      <c r="J98" s="23"/>
      <c r="K98" s="23"/>
      <c r="L98" s="179"/>
      <c r="M98" s="179"/>
      <c r="N98" s="438"/>
    </row>
    <row r="99" spans="1:14" ht="17.25" customHeight="1">
      <c r="A99" s="374">
        <f t="shared" si="20"/>
        <v>89</v>
      </c>
      <c r="B99" s="55"/>
      <c r="C99" s="55" t="s">
        <v>32</v>
      </c>
      <c r="D99" s="55"/>
      <c r="E99" s="15">
        <v>210</v>
      </c>
      <c r="F99" s="453">
        <v>81241.819999999978</v>
      </c>
      <c r="G99" s="454">
        <v>152266</v>
      </c>
      <c r="H99" s="455">
        <v>1791.24</v>
      </c>
      <c r="I99" s="454">
        <v>0</v>
      </c>
      <c r="J99" s="14">
        <f t="shared" si="10"/>
        <v>83033.059999999983</v>
      </c>
      <c r="K99" s="14">
        <f t="shared" si="11"/>
        <v>152266</v>
      </c>
      <c r="L99" s="146">
        <f t="shared" ref="L99:L106" si="24">K99/$K$156</f>
        <v>4.1720781497316992E-2</v>
      </c>
      <c r="M99" s="146">
        <f t="shared" ref="M99:M106" si="25">IFERROR(J99/K99,"")</f>
        <v>0.54531582887841001</v>
      </c>
      <c r="N99" s="425"/>
    </row>
    <row r="100" spans="1:14" ht="15" customHeight="1">
      <c r="A100" s="374">
        <f t="shared" si="20"/>
        <v>90</v>
      </c>
      <c r="B100" s="40"/>
      <c r="C100" s="40" t="s">
        <v>7</v>
      </c>
      <c r="D100" s="40"/>
      <c r="E100" s="2">
        <v>220</v>
      </c>
      <c r="F100" s="450">
        <v>60021.930000000008</v>
      </c>
      <c r="G100" s="451">
        <v>113287.61800000002</v>
      </c>
      <c r="H100" s="452">
        <v>13380.189999999999</v>
      </c>
      <c r="I100" s="451">
        <v>0</v>
      </c>
      <c r="J100" s="3">
        <f t="shared" si="10"/>
        <v>73402.12000000001</v>
      </c>
      <c r="K100" s="3">
        <f t="shared" si="11"/>
        <v>113287.61800000002</v>
      </c>
      <c r="L100" s="158">
        <f t="shared" si="24"/>
        <v>3.1040731068850011E-2</v>
      </c>
      <c r="M100" s="158">
        <f t="shared" si="25"/>
        <v>0.64792711944918813</v>
      </c>
      <c r="N100" s="426"/>
    </row>
    <row r="101" spans="1:14" ht="15" customHeight="1">
      <c r="A101" s="374">
        <f t="shared" si="20"/>
        <v>91</v>
      </c>
      <c r="B101" s="40"/>
      <c r="C101" s="40" t="s">
        <v>23</v>
      </c>
      <c r="D101" s="40"/>
      <c r="E101" s="2">
        <v>225</v>
      </c>
      <c r="F101" s="450">
        <v>14179.759999999998</v>
      </c>
      <c r="G101" s="451">
        <v>24407.502</v>
      </c>
      <c r="H101" s="452">
        <v>2525.0899999999997</v>
      </c>
      <c r="I101" s="451">
        <v>0</v>
      </c>
      <c r="J101" s="3">
        <f t="shared" si="10"/>
        <v>16704.849999999999</v>
      </c>
      <c r="K101" s="3">
        <f t="shared" si="11"/>
        <v>24407.502</v>
      </c>
      <c r="L101" s="158">
        <f t="shared" si="24"/>
        <v>6.6876391173165874E-3</v>
      </c>
      <c r="M101" s="158">
        <f t="shared" si="25"/>
        <v>0.68441457056932731</v>
      </c>
      <c r="N101" s="426"/>
    </row>
    <row r="102" spans="1:14" ht="15" customHeight="1">
      <c r="A102" s="374">
        <f t="shared" si="20"/>
        <v>92</v>
      </c>
      <c r="B102" s="40"/>
      <c r="C102" s="40" t="s">
        <v>8</v>
      </c>
      <c r="D102" s="40"/>
      <c r="E102" s="2" t="s">
        <v>116</v>
      </c>
      <c r="F102" s="450">
        <v>55994.020000000004</v>
      </c>
      <c r="G102" s="451">
        <v>82769</v>
      </c>
      <c r="H102" s="452">
        <v>4727.8</v>
      </c>
      <c r="I102" s="451">
        <v>0</v>
      </c>
      <c r="J102" s="3">
        <f t="shared" si="10"/>
        <v>60721.820000000007</v>
      </c>
      <c r="K102" s="3">
        <f t="shared" si="11"/>
        <v>82769</v>
      </c>
      <c r="L102" s="158">
        <f t="shared" si="24"/>
        <v>2.2678650281424809E-2</v>
      </c>
      <c r="M102" s="158">
        <f t="shared" si="25"/>
        <v>0.73362998223972753</v>
      </c>
      <c r="N102" s="426"/>
    </row>
    <row r="103" spans="1:14" ht="15" customHeight="1">
      <c r="A103" s="374">
        <f t="shared" si="20"/>
        <v>93</v>
      </c>
      <c r="B103" s="40"/>
      <c r="C103" s="40" t="s">
        <v>9</v>
      </c>
      <c r="D103" s="40"/>
      <c r="E103" s="2">
        <v>250</v>
      </c>
      <c r="F103" s="450">
        <v>1772.25</v>
      </c>
      <c r="G103" s="451">
        <v>5049.8279999999995</v>
      </c>
      <c r="H103" s="452">
        <v>0</v>
      </c>
      <c r="I103" s="451">
        <v>0</v>
      </c>
      <c r="J103" s="3">
        <f t="shared" si="10"/>
        <v>1772.25</v>
      </c>
      <c r="K103" s="3">
        <f t="shared" si="11"/>
        <v>5049.8279999999995</v>
      </c>
      <c r="L103" s="158">
        <f t="shared" si="24"/>
        <v>1.3836494725482592E-3</v>
      </c>
      <c r="M103" s="158">
        <f t="shared" si="25"/>
        <v>0.35095254729468017</v>
      </c>
      <c r="N103" s="426"/>
    </row>
    <row r="104" spans="1:14" ht="15" customHeight="1">
      <c r="A104" s="374">
        <f t="shared" si="20"/>
        <v>94</v>
      </c>
      <c r="B104" s="40"/>
      <c r="C104" s="56" t="s">
        <v>33</v>
      </c>
      <c r="D104" s="40"/>
      <c r="E104" s="2">
        <v>270</v>
      </c>
      <c r="F104" s="450">
        <v>0</v>
      </c>
      <c r="G104" s="451">
        <v>0</v>
      </c>
      <c r="H104" s="452">
        <v>0</v>
      </c>
      <c r="I104" s="451">
        <v>0</v>
      </c>
      <c r="J104" s="3">
        <f t="shared" si="10"/>
        <v>0</v>
      </c>
      <c r="K104" s="3">
        <f t="shared" si="11"/>
        <v>0</v>
      </c>
      <c r="L104" s="158">
        <f t="shared" si="24"/>
        <v>0</v>
      </c>
      <c r="M104" s="158" t="str">
        <f t="shared" si="25"/>
        <v/>
      </c>
      <c r="N104" s="426"/>
    </row>
    <row r="105" spans="1:14" ht="15" customHeight="1">
      <c r="A105" s="374">
        <f t="shared" si="20"/>
        <v>95</v>
      </c>
      <c r="B105" s="40"/>
      <c r="C105" s="56" t="s">
        <v>198</v>
      </c>
      <c r="D105" s="40"/>
      <c r="E105" s="2" t="s">
        <v>10</v>
      </c>
      <c r="F105" s="450">
        <v>10649.33</v>
      </c>
      <c r="G105" s="451">
        <v>12270.96</v>
      </c>
      <c r="H105" s="452">
        <v>525.68000000000006</v>
      </c>
      <c r="I105" s="451">
        <v>11751</v>
      </c>
      <c r="J105" s="4">
        <f t="shared" si="10"/>
        <v>11175.01</v>
      </c>
      <c r="K105" s="4">
        <f t="shared" si="11"/>
        <v>24021.96</v>
      </c>
      <c r="L105" s="162">
        <f t="shared" si="24"/>
        <v>6.5820008688564011E-3</v>
      </c>
      <c r="M105" s="162">
        <f t="shared" si="25"/>
        <v>0.46519975888728482</v>
      </c>
      <c r="N105" s="426"/>
    </row>
    <row r="106" spans="1:14" ht="15" customHeight="1">
      <c r="A106" s="375">
        <f t="shared" si="20"/>
        <v>96</v>
      </c>
      <c r="B106" s="58"/>
      <c r="C106" s="58"/>
      <c r="D106" s="59" t="s">
        <v>78</v>
      </c>
      <c r="E106" s="5" t="s">
        <v>11</v>
      </c>
      <c r="F106" s="8">
        <f>SUM(F99:F105)</f>
        <v>223859.11000000002</v>
      </c>
      <c r="G106" s="9">
        <f>SUM(G99:G105)</f>
        <v>390050.908</v>
      </c>
      <c r="H106" s="8">
        <f>SUM(H99:H105)</f>
        <v>22949.999999999996</v>
      </c>
      <c r="I106" s="9">
        <f>SUM(I99:I105)</f>
        <v>11751</v>
      </c>
      <c r="J106" s="6">
        <f t="shared" ref="J106:J156" si="26">H106+F106</f>
        <v>246809.11000000002</v>
      </c>
      <c r="K106" s="6">
        <f t="shared" ref="K106:K156" si="27">I106+G106</f>
        <v>401801.908</v>
      </c>
      <c r="L106" s="129">
        <f t="shared" si="24"/>
        <v>0.11009345230631305</v>
      </c>
      <c r="M106" s="129">
        <f t="shared" si="25"/>
        <v>0.61425569437564742</v>
      </c>
      <c r="N106" s="430"/>
    </row>
    <row r="107" spans="1:14" ht="17.25" customHeight="1">
      <c r="A107" s="378">
        <f t="shared" si="20"/>
        <v>97</v>
      </c>
      <c r="B107" s="51" t="s">
        <v>80</v>
      </c>
      <c r="C107" s="60"/>
      <c r="D107" s="51"/>
      <c r="E107" s="22"/>
      <c r="F107" s="26"/>
      <c r="G107" s="24"/>
      <c r="H107" s="25"/>
      <c r="I107" s="24"/>
      <c r="J107" s="23"/>
      <c r="K107" s="23"/>
      <c r="L107" s="179"/>
      <c r="M107" s="179"/>
      <c r="N107" s="438"/>
    </row>
    <row r="108" spans="1:14" ht="17.25" customHeight="1">
      <c r="A108" s="374">
        <f t="shared" si="20"/>
        <v>98</v>
      </c>
      <c r="B108" s="55"/>
      <c r="C108" s="55" t="s">
        <v>12</v>
      </c>
      <c r="D108" s="55"/>
      <c r="E108" s="15">
        <v>332</v>
      </c>
      <c r="F108" s="453">
        <v>0</v>
      </c>
      <c r="G108" s="454">
        <v>0</v>
      </c>
      <c r="H108" s="455">
        <v>0</v>
      </c>
      <c r="I108" s="454">
        <v>0</v>
      </c>
      <c r="J108" s="14">
        <f t="shared" si="26"/>
        <v>0</v>
      </c>
      <c r="K108" s="14">
        <f t="shared" si="27"/>
        <v>0</v>
      </c>
      <c r="L108" s="146">
        <f t="shared" ref="L108:L112" si="28">K108/$K$156</f>
        <v>0</v>
      </c>
      <c r="M108" s="146" t="str">
        <f t="shared" ref="M108:M112" si="29">IFERROR(J108/K108,"")</f>
        <v/>
      </c>
      <c r="N108" s="425"/>
    </row>
    <row r="109" spans="1:14" ht="15" customHeight="1">
      <c r="A109" s="374">
        <f t="shared" si="20"/>
        <v>99</v>
      </c>
      <c r="B109" s="40"/>
      <c r="C109" s="40" t="s">
        <v>13</v>
      </c>
      <c r="D109" s="40"/>
      <c r="E109" s="2">
        <v>333</v>
      </c>
      <c r="F109" s="450">
        <v>0</v>
      </c>
      <c r="G109" s="451">
        <v>0</v>
      </c>
      <c r="H109" s="452">
        <v>0</v>
      </c>
      <c r="I109" s="451">
        <v>0</v>
      </c>
      <c r="J109" s="3">
        <f t="shared" si="26"/>
        <v>0</v>
      </c>
      <c r="K109" s="3">
        <f t="shared" si="27"/>
        <v>0</v>
      </c>
      <c r="L109" s="158">
        <f t="shared" si="28"/>
        <v>0</v>
      </c>
      <c r="M109" s="158" t="str">
        <f t="shared" si="29"/>
        <v/>
      </c>
      <c r="N109" s="426"/>
    </row>
    <row r="110" spans="1:14" ht="15" customHeight="1">
      <c r="A110" s="374">
        <f t="shared" si="20"/>
        <v>100</v>
      </c>
      <c r="B110" s="40"/>
      <c r="C110" s="40" t="s">
        <v>35</v>
      </c>
      <c r="D110" s="40"/>
      <c r="E110" s="2" t="s">
        <v>96</v>
      </c>
      <c r="F110" s="450">
        <v>0</v>
      </c>
      <c r="G110" s="451">
        <v>50000</v>
      </c>
      <c r="H110" s="452">
        <v>0</v>
      </c>
      <c r="I110" s="451">
        <v>3000</v>
      </c>
      <c r="J110" s="3">
        <f t="shared" si="26"/>
        <v>0</v>
      </c>
      <c r="K110" s="3">
        <f t="shared" si="27"/>
        <v>53000</v>
      </c>
      <c r="L110" s="158">
        <f t="shared" si="28"/>
        <v>1.45219643213705E-2</v>
      </c>
      <c r="M110" s="158">
        <f t="shared" si="29"/>
        <v>0</v>
      </c>
      <c r="N110" s="426"/>
    </row>
    <row r="111" spans="1:14" ht="15" customHeight="1">
      <c r="A111" s="374">
        <f t="shared" si="20"/>
        <v>101</v>
      </c>
      <c r="B111" s="40"/>
      <c r="C111" s="56" t="s">
        <v>199</v>
      </c>
      <c r="D111" s="40"/>
      <c r="E111" s="2" t="s">
        <v>96</v>
      </c>
      <c r="F111" s="450">
        <v>46409.23000000001</v>
      </c>
      <c r="G111" s="451">
        <v>10000</v>
      </c>
      <c r="H111" s="452">
        <v>90376.63</v>
      </c>
      <c r="I111" s="451">
        <v>85900</v>
      </c>
      <c r="J111" s="4">
        <f t="shared" si="26"/>
        <v>136785.86000000002</v>
      </c>
      <c r="K111" s="4">
        <f t="shared" si="27"/>
        <v>95900</v>
      </c>
      <c r="L111" s="162">
        <f t="shared" si="28"/>
        <v>2.6276535441876057E-2</v>
      </c>
      <c r="M111" s="162">
        <f t="shared" si="29"/>
        <v>1.4263384775808134</v>
      </c>
      <c r="N111" s="426"/>
    </row>
    <row r="112" spans="1:14" ht="15" customHeight="1">
      <c r="A112" s="375">
        <f t="shared" si="20"/>
        <v>102</v>
      </c>
      <c r="B112" s="58"/>
      <c r="C112" s="58"/>
      <c r="D112" s="59" t="s">
        <v>79</v>
      </c>
      <c r="E112" s="5" t="s">
        <v>14</v>
      </c>
      <c r="F112" s="8">
        <f>SUM(F108:F111)</f>
        <v>46409.23000000001</v>
      </c>
      <c r="G112" s="9">
        <f>SUM(G108:G111)</f>
        <v>60000</v>
      </c>
      <c r="H112" s="8">
        <f>SUM(H108:H111)</f>
        <v>90376.63</v>
      </c>
      <c r="I112" s="9">
        <f>SUM(I108:I111)</f>
        <v>88900</v>
      </c>
      <c r="J112" s="6">
        <f t="shared" si="26"/>
        <v>136785.86000000002</v>
      </c>
      <c r="K112" s="6">
        <f t="shared" si="27"/>
        <v>148900</v>
      </c>
      <c r="L112" s="129">
        <f t="shared" si="28"/>
        <v>4.0798499763246558E-2</v>
      </c>
      <c r="M112" s="129">
        <f t="shared" si="29"/>
        <v>0.91864244459368716</v>
      </c>
      <c r="N112" s="430"/>
    </row>
    <row r="113" spans="1:14" ht="17.25" customHeight="1">
      <c r="A113" s="378">
        <f t="shared" si="20"/>
        <v>103</v>
      </c>
      <c r="B113" s="51" t="s">
        <v>81</v>
      </c>
      <c r="C113" s="51"/>
      <c r="D113" s="51"/>
      <c r="E113" s="22"/>
      <c r="F113" s="26"/>
      <c r="G113" s="24"/>
      <c r="H113" s="25"/>
      <c r="I113" s="24"/>
      <c r="J113" s="23"/>
      <c r="K113" s="23"/>
      <c r="L113" s="179"/>
      <c r="M113" s="179"/>
      <c r="N113" s="438"/>
    </row>
    <row r="114" spans="1:14" ht="17.25" customHeight="1">
      <c r="A114" s="374">
        <f t="shared" si="20"/>
        <v>104</v>
      </c>
      <c r="B114" s="61"/>
      <c r="C114" s="55" t="s">
        <v>24</v>
      </c>
      <c r="D114" s="55"/>
      <c r="E114" s="15">
        <v>411</v>
      </c>
      <c r="F114" s="453">
        <v>2248.5100000000002</v>
      </c>
      <c r="G114" s="454">
        <v>4500</v>
      </c>
      <c r="H114" s="455">
        <v>0</v>
      </c>
      <c r="I114" s="454">
        <v>0</v>
      </c>
      <c r="J114" s="14">
        <f t="shared" si="26"/>
        <v>2248.5100000000002</v>
      </c>
      <c r="K114" s="14">
        <f t="shared" si="27"/>
        <v>4500</v>
      </c>
      <c r="L114" s="146">
        <f t="shared" ref="L114:L119" si="30">K114/$K$156</f>
        <v>1.2329969706824009E-3</v>
      </c>
      <c r="M114" s="146">
        <f t="shared" ref="M114:M119" si="31">IFERROR(J114/K114,"")</f>
        <v>0.49966888888888894</v>
      </c>
      <c r="N114" s="425"/>
    </row>
    <row r="115" spans="1:14" ht="15" customHeight="1">
      <c r="A115" s="374">
        <f t="shared" si="20"/>
        <v>105</v>
      </c>
      <c r="B115" s="62"/>
      <c r="C115" s="63" t="s">
        <v>114</v>
      </c>
      <c r="D115" s="40"/>
      <c r="E115" s="2">
        <v>441</v>
      </c>
      <c r="F115" s="450">
        <v>216209.62</v>
      </c>
      <c r="G115" s="451">
        <v>297775</v>
      </c>
      <c r="H115" s="452">
        <v>0</v>
      </c>
      <c r="I115" s="451">
        <v>0</v>
      </c>
      <c r="J115" s="3">
        <f t="shared" si="26"/>
        <v>216209.62</v>
      </c>
      <c r="K115" s="3">
        <f t="shared" si="27"/>
        <v>297775</v>
      </c>
      <c r="L115" s="158">
        <f t="shared" si="30"/>
        <v>8.1590149543322651E-2</v>
      </c>
      <c r="M115" s="158">
        <f t="shared" si="31"/>
        <v>0.72608385525984387</v>
      </c>
      <c r="N115" s="426"/>
    </row>
    <row r="116" spans="1:14" ht="15" customHeight="1">
      <c r="A116" s="374">
        <f t="shared" si="20"/>
        <v>106</v>
      </c>
      <c r="B116" s="62"/>
      <c r="C116" s="40" t="s">
        <v>97</v>
      </c>
      <c r="D116" s="40"/>
      <c r="E116" s="2">
        <v>442</v>
      </c>
      <c r="F116" s="450">
        <v>7944.51</v>
      </c>
      <c r="G116" s="451">
        <v>10846.35</v>
      </c>
      <c r="H116" s="452">
        <v>0</v>
      </c>
      <c r="I116" s="451">
        <v>0</v>
      </c>
      <c r="J116" s="3">
        <f t="shared" si="26"/>
        <v>7944.51</v>
      </c>
      <c r="K116" s="3">
        <f t="shared" si="27"/>
        <v>10846.35</v>
      </c>
      <c r="L116" s="158">
        <f t="shared" si="30"/>
        <v>2.9718925984357912E-3</v>
      </c>
      <c r="M116" s="158">
        <f t="shared" si="31"/>
        <v>0.73245930658700853</v>
      </c>
      <c r="N116" s="426"/>
    </row>
    <row r="117" spans="1:14" ht="15" customHeight="1">
      <c r="A117" s="374">
        <f t="shared" si="20"/>
        <v>107</v>
      </c>
      <c r="B117" s="62"/>
      <c r="C117" s="40" t="s">
        <v>36</v>
      </c>
      <c r="D117" s="40"/>
      <c r="E117" s="2">
        <v>430</v>
      </c>
      <c r="F117" s="450">
        <v>12257.040000000003</v>
      </c>
      <c r="G117" s="451">
        <v>15500</v>
      </c>
      <c r="H117" s="452">
        <v>7032.08</v>
      </c>
      <c r="I117" s="451">
        <v>0</v>
      </c>
      <c r="J117" s="3">
        <f t="shared" si="26"/>
        <v>19289.120000000003</v>
      </c>
      <c r="K117" s="3">
        <f t="shared" si="27"/>
        <v>15500</v>
      </c>
      <c r="L117" s="158">
        <f t="shared" si="30"/>
        <v>4.2469895656838258E-3</v>
      </c>
      <c r="M117" s="158">
        <f t="shared" si="31"/>
        <v>1.24445935483871</v>
      </c>
      <c r="N117" s="426"/>
    </row>
    <row r="118" spans="1:14" ht="15" customHeight="1">
      <c r="A118" s="374">
        <f t="shared" si="20"/>
        <v>108</v>
      </c>
      <c r="B118" s="40"/>
      <c r="C118" s="56" t="s">
        <v>200</v>
      </c>
      <c r="D118" s="40"/>
      <c r="E118" s="7" t="s">
        <v>98</v>
      </c>
      <c r="F118" s="450">
        <v>50541.22</v>
      </c>
      <c r="G118" s="451">
        <v>46305</v>
      </c>
      <c r="H118" s="452">
        <v>0</v>
      </c>
      <c r="I118" s="451">
        <v>0</v>
      </c>
      <c r="J118" s="4">
        <f t="shared" si="26"/>
        <v>50541.22</v>
      </c>
      <c r="K118" s="4">
        <f t="shared" si="27"/>
        <v>46305</v>
      </c>
      <c r="L118" s="162">
        <f t="shared" si="30"/>
        <v>1.2687538828321906E-2</v>
      </c>
      <c r="M118" s="162">
        <f t="shared" si="31"/>
        <v>1.0914851527912752</v>
      </c>
      <c r="N118" s="426"/>
    </row>
    <row r="119" spans="1:14" ht="15" customHeight="1" thickBot="1">
      <c r="A119" s="376">
        <f t="shared" si="20"/>
        <v>109</v>
      </c>
      <c r="B119" s="64"/>
      <c r="C119" s="64" t="s">
        <v>82</v>
      </c>
      <c r="D119" s="65"/>
      <c r="E119" s="32">
        <v>400</v>
      </c>
      <c r="F119" s="33">
        <f>SUM(F114:F118)</f>
        <v>289200.90000000002</v>
      </c>
      <c r="G119" s="34">
        <f>SUM(G114:G118)</f>
        <v>374926.35</v>
      </c>
      <c r="H119" s="33">
        <f>SUM(H114:H118)</f>
        <v>7032.08</v>
      </c>
      <c r="I119" s="34">
        <f>SUM(I114:I118)</f>
        <v>0</v>
      </c>
      <c r="J119" s="359">
        <f t="shared" si="26"/>
        <v>296232.98000000004</v>
      </c>
      <c r="K119" s="359">
        <f t="shared" si="27"/>
        <v>374926.35</v>
      </c>
      <c r="L119" s="163">
        <f t="shared" si="30"/>
        <v>0.10272956750644657</v>
      </c>
      <c r="M119" s="163">
        <f t="shared" si="31"/>
        <v>0.79010979089626554</v>
      </c>
      <c r="N119" s="441"/>
    </row>
    <row r="120" spans="1:14" ht="17.25" customHeight="1" thickTop="1">
      <c r="A120" s="379">
        <f t="shared" si="20"/>
        <v>110</v>
      </c>
      <c r="B120" s="66" t="s">
        <v>99</v>
      </c>
      <c r="C120" s="66"/>
      <c r="D120" s="66"/>
      <c r="E120" s="27"/>
      <c r="F120" s="28"/>
      <c r="G120" s="29"/>
      <c r="H120" s="30"/>
      <c r="I120" s="29"/>
      <c r="J120" s="31"/>
      <c r="K120" s="31"/>
      <c r="L120" s="180"/>
      <c r="M120" s="180"/>
      <c r="N120" s="440"/>
    </row>
    <row r="121" spans="1:14" ht="17.25" customHeight="1">
      <c r="A121" s="374">
        <f t="shared" si="20"/>
        <v>111</v>
      </c>
      <c r="B121" s="61"/>
      <c r="C121" s="54" t="s">
        <v>15</v>
      </c>
      <c r="D121" s="55"/>
      <c r="E121" s="15" t="s">
        <v>16</v>
      </c>
      <c r="F121" s="453">
        <v>3435.4</v>
      </c>
      <c r="G121" s="454">
        <v>19000</v>
      </c>
      <c r="H121" s="455">
        <v>0</v>
      </c>
      <c r="I121" s="454">
        <v>0</v>
      </c>
      <c r="J121" s="14">
        <f t="shared" si="26"/>
        <v>3435.4</v>
      </c>
      <c r="K121" s="14">
        <f t="shared" si="27"/>
        <v>19000</v>
      </c>
      <c r="L121" s="146">
        <f t="shared" ref="L121:L130" si="32">K121/$K$156</f>
        <v>5.2059872095479151E-3</v>
      </c>
      <c r="M121" s="146">
        <f t="shared" ref="M121:M130" si="33">IFERROR(J121/K121,"")</f>
        <v>0.18081052631578948</v>
      </c>
      <c r="N121" s="425"/>
    </row>
    <row r="122" spans="1:14" ht="15" customHeight="1">
      <c r="A122" s="374">
        <f t="shared" si="20"/>
        <v>112</v>
      </c>
      <c r="B122" s="61"/>
      <c r="C122" s="54" t="s">
        <v>146</v>
      </c>
      <c r="D122" s="55"/>
      <c r="E122" s="15">
        <v>522</v>
      </c>
      <c r="F122" s="453">
        <v>8894.08</v>
      </c>
      <c r="G122" s="454">
        <v>21473.7</v>
      </c>
      <c r="H122" s="455">
        <v>0</v>
      </c>
      <c r="I122" s="454">
        <v>0</v>
      </c>
      <c r="J122" s="14">
        <f t="shared" si="26"/>
        <v>8894.08</v>
      </c>
      <c r="K122" s="14">
        <f t="shared" si="27"/>
        <v>21473.7</v>
      </c>
      <c r="L122" s="146">
        <f t="shared" si="32"/>
        <v>5.8837793442983715E-3</v>
      </c>
      <c r="M122" s="146">
        <f t="shared" si="33"/>
        <v>0.41418479349157339</v>
      </c>
      <c r="N122" s="425"/>
    </row>
    <row r="123" spans="1:14" ht="15" customHeight="1">
      <c r="A123" s="374">
        <f t="shared" si="20"/>
        <v>113</v>
      </c>
      <c r="B123" s="61"/>
      <c r="C123" s="54" t="s">
        <v>147</v>
      </c>
      <c r="D123" s="55"/>
      <c r="E123" s="15">
        <v>521</v>
      </c>
      <c r="F123" s="453">
        <v>0</v>
      </c>
      <c r="G123" s="454">
        <v>0</v>
      </c>
      <c r="H123" s="455">
        <v>0</v>
      </c>
      <c r="I123" s="454">
        <v>0</v>
      </c>
      <c r="J123" s="14">
        <f t="shared" si="26"/>
        <v>0</v>
      </c>
      <c r="K123" s="14">
        <f t="shared" si="27"/>
        <v>0</v>
      </c>
      <c r="L123" s="146">
        <f t="shared" si="32"/>
        <v>0</v>
      </c>
      <c r="M123" s="146" t="str">
        <f t="shared" si="33"/>
        <v/>
      </c>
      <c r="N123" s="425"/>
    </row>
    <row r="124" spans="1:14" ht="15" customHeight="1">
      <c r="A124" s="374">
        <f t="shared" si="20"/>
        <v>114</v>
      </c>
      <c r="B124" s="61"/>
      <c r="C124" s="54" t="s">
        <v>148</v>
      </c>
      <c r="D124" s="55"/>
      <c r="E124" s="15">
        <v>523</v>
      </c>
      <c r="F124" s="453">
        <v>0</v>
      </c>
      <c r="G124" s="454">
        <v>0</v>
      </c>
      <c r="H124" s="455">
        <v>0</v>
      </c>
      <c r="I124" s="454">
        <v>0</v>
      </c>
      <c r="J124" s="14">
        <f t="shared" si="26"/>
        <v>0</v>
      </c>
      <c r="K124" s="14">
        <f t="shared" si="27"/>
        <v>0</v>
      </c>
      <c r="L124" s="146">
        <f t="shared" si="32"/>
        <v>0</v>
      </c>
      <c r="M124" s="146" t="str">
        <f t="shared" si="33"/>
        <v/>
      </c>
      <c r="N124" s="425"/>
    </row>
    <row r="125" spans="1:14" ht="15" customHeight="1">
      <c r="A125" s="374">
        <f t="shared" si="20"/>
        <v>115</v>
      </c>
      <c r="B125" s="61"/>
      <c r="C125" s="54" t="s">
        <v>149</v>
      </c>
      <c r="D125" s="55"/>
      <c r="E125" s="15">
        <v>524</v>
      </c>
      <c r="F125" s="453">
        <v>0</v>
      </c>
      <c r="G125" s="454">
        <v>0</v>
      </c>
      <c r="H125" s="455">
        <v>0</v>
      </c>
      <c r="I125" s="454">
        <v>0</v>
      </c>
      <c r="J125" s="14">
        <f t="shared" si="26"/>
        <v>0</v>
      </c>
      <c r="K125" s="14">
        <f t="shared" si="27"/>
        <v>0</v>
      </c>
      <c r="L125" s="146">
        <f t="shared" si="32"/>
        <v>0</v>
      </c>
      <c r="M125" s="146" t="str">
        <f t="shared" si="33"/>
        <v/>
      </c>
      <c r="N125" s="425"/>
    </row>
    <row r="126" spans="1:14" ht="15" customHeight="1">
      <c r="A126" s="374">
        <f t="shared" si="20"/>
        <v>116</v>
      </c>
      <c r="B126" s="62"/>
      <c r="C126" s="72" t="s">
        <v>150</v>
      </c>
      <c r="D126" s="40"/>
      <c r="E126" s="2">
        <v>525</v>
      </c>
      <c r="F126" s="450">
        <v>0</v>
      </c>
      <c r="G126" s="451">
        <v>0</v>
      </c>
      <c r="H126" s="452">
        <v>0</v>
      </c>
      <c r="I126" s="451">
        <v>0</v>
      </c>
      <c r="J126" s="3">
        <f t="shared" si="26"/>
        <v>0</v>
      </c>
      <c r="K126" s="3">
        <f t="shared" si="27"/>
        <v>0</v>
      </c>
      <c r="L126" s="158">
        <f t="shared" si="32"/>
        <v>0</v>
      </c>
      <c r="M126" s="158" t="str">
        <f t="shared" si="33"/>
        <v/>
      </c>
      <c r="N126" s="426"/>
    </row>
    <row r="127" spans="1:14" ht="17.25" customHeight="1">
      <c r="A127" s="374">
        <f t="shared" si="20"/>
        <v>117</v>
      </c>
      <c r="B127" s="40"/>
      <c r="C127" s="56" t="s">
        <v>115</v>
      </c>
      <c r="D127" s="40"/>
      <c r="E127" s="7" t="s">
        <v>100</v>
      </c>
      <c r="F127" s="450">
        <v>0</v>
      </c>
      <c r="G127" s="451">
        <v>0</v>
      </c>
      <c r="H127" s="452">
        <v>0</v>
      </c>
      <c r="I127" s="456">
        <v>0</v>
      </c>
      <c r="J127" s="3">
        <f t="shared" si="26"/>
        <v>0</v>
      </c>
      <c r="K127" s="3">
        <f t="shared" si="27"/>
        <v>0</v>
      </c>
      <c r="L127" s="158">
        <f t="shared" si="32"/>
        <v>0</v>
      </c>
      <c r="M127" s="158" t="str">
        <f t="shared" si="33"/>
        <v/>
      </c>
      <c r="N127" s="426"/>
    </row>
    <row r="128" spans="1:14" ht="17.25" customHeight="1">
      <c r="A128" s="374">
        <f t="shared" si="20"/>
        <v>118</v>
      </c>
      <c r="B128" s="40"/>
      <c r="C128" s="40" t="s">
        <v>17</v>
      </c>
      <c r="D128" s="40"/>
      <c r="E128" s="2" t="s">
        <v>131</v>
      </c>
      <c r="F128" s="450">
        <v>6685.619999999999</v>
      </c>
      <c r="G128" s="451">
        <v>1500</v>
      </c>
      <c r="H128" s="452">
        <v>13082.619999999999</v>
      </c>
      <c r="I128" s="454">
        <v>34421</v>
      </c>
      <c r="J128" s="3">
        <f t="shared" si="26"/>
        <v>19768.239999999998</v>
      </c>
      <c r="K128" s="3">
        <f t="shared" si="27"/>
        <v>35921</v>
      </c>
      <c r="L128" s="158">
        <f t="shared" si="32"/>
        <v>9.8423298186405602E-3</v>
      </c>
      <c r="M128" s="158">
        <f t="shared" si="33"/>
        <v>0.55032543637426568</v>
      </c>
      <c r="N128" s="426"/>
    </row>
    <row r="129" spans="1:14" ht="15" customHeight="1">
      <c r="A129" s="374">
        <f t="shared" si="20"/>
        <v>119</v>
      </c>
      <c r="B129" s="40"/>
      <c r="C129" s="56" t="s">
        <v>201</v>
      </c>
      <c r="D129" s="40"/>
      <c r="E129" s="2" t="s">
        <v>121</v>
      </c>
      <c r="F129" s="450">
        <v>127432.74</v>
      </c>
      <c r="G129" s="451">
        <v>134347.63</v>
      </c>
      <c r="H129" s="452">
        <v>10929.7</v>
      </c>
      <c r="I129" s="451">
        <v>48121</v>
      </c>
      <c r="J129" s="4">
        <f t="shared" si="26"/>
        <v>138362.44</v>
      </c>
      <c r="K129" s="4">
        <f t="shared" si="27"/>
        <v>182468.63</v>
      </c>
      <c r="L129" s="162">
        <f t="shared" si="32"/>
        <v>4.9996281785459527E-2</v>
      </c>
      <c r="M129" s="162">
        <f t="shared" si="33"/>
        <v>0.75828069734507242</v>
      </c>
      <c r="N129" s="426"/>
    </row>
    <row r="130" spans="1:14" ht="15" customHeight="1">
      <c r="A130" s="375">
        <f t="shared" si="20"/>
        <v>120</v>
      </c>
      <c r="B130" s="58"/>
      <c r="C130" s="58" t="s">
        <v>104</v>
      </c>
      <c r="D130" s="67"/>
      <c r="E130" s="5">
        <v>500</v>
      </c>
      <c r="F130" s="8">
        <f>SUM(F121:F129)</f>
        <v>146447.84</v>
      </c>
      <c r="G130" s="9">
        <f>SUM(G121:G129)</f>
        <v>176321.33000000002</v>
      </c>
      <c r="H130" s="8">
        <f>SUM(H121:H129)</f>
        <v>24012.32</v>
      </c>
      <c r="I130" s="9">
        <f>SUM(I121:I129)</f>
        <v>82542</v>
      </c>
      <c r="J130" s="6">
        <f t="shared" si="26"/>
        <v>170460.16</v>
      </c>
      <c r="K130" s="6">
        <f t="shared" si="27"/>
        <v>258863.33000000002</v>
      </c>
      <c r="L130" s="129">
        <f t="shared" si="32"/>
        <v>7.0928378157946378E-2</v>
      </c>
      <c r="M130" s="129">
        <f t="shared" si="33"/>
        <v>0.65849481268745169</v>
      </c>
      <c r="N130" s="430"/>
    </row>
    <row r="131" spans="1:14" ht="15" customHeight="1">
      <c r="A131" s="378">
        <f t="shared" si="20"/>
        <v>121</v>
      </c>
      <c r="B131" s="51" t="s">
        <v>83</v>
      </c>
      <c r="C131" s="51"/>
      <c r="D131" s="51"/>
      <c r="E131" s="22"/>
      <c r="F131" s="26"/>
      <c r="G131" s="24"/>
      <c r="H131" s="25"/>
      <c r="I131" s="24"/>
      <c r="J131" s="23"/>
      <c r="K131" s="23"/>
      <c r="L131" s="179"/>
      <c r="M131" s="179"/>
      <c r="N131" s="438"/>
    </row>
    <row r="132" spans="1:14" ht="15" customHeight="1">
      <c r="A132" s="374">
        <f t="shared" si="20"/>
        <v>122</v>
      </c>
      <c r="B132" s="61"/>
      <c r="C132" s="68" t="s">
        <v>39</v>
      </c>
      <c r="D132" s="55"/>
      <c r="E132" s="15">
        <v>610</v>
      </c>
      <c r="F132" s="453">
        <v>21928.77</v>
      </c>
      <c r="G132" s="454">
        <v>27320</v>
      </c>
      <c r="H132" s="455">
        <v>5252.82</v>
      </c>
      <c r="I132" s="454">
        <v>71450</v>
      </c>
      <c r="J132" s="14">
        <f t="shared" si="26"/>
        <v>27181.59</v>
      </c>
      <c r="K132" s="14">
        <f t="shared" si="27"/>
        <v>98770</v>
      </c>
      <c r="L132" s="146">
        <f t="shared" ref="L132:L137" si="34">K132/$K$156</f>
        <v>2.7062913509844608E-2</v>
      </c>
      <c r="M132" s="146">
        <f t="shared" ref="M132:M137" si="35">IFERROR(J132/K132,"")</f>
        <v>0.27520087070972965</v>
      </c>
      <c r="N132" s="425"/>
    </row>
    <row r="133" spans="1:14" ht="15" customHeight="1">
      <c r="A133" s="374">
        <f t="shared" si="20"/>
        <v>123</v>
      </c>
      <c r="B133" s="62"/>
      <c r="C133" s="63" t="s">
        <v>71</v>
      </c>
      <c r="D133" s="40"/>
      <c r="E133" s="2" t="s">
        <v>18</v>
      </c>
      <c r="F133" s="450">
        <v>30310.62</v>
      </c>
      <c r="G133" s="451">
        <v>35500</v>
      </c>
      <c r="H133" s="452">
        <v>0</v>
      </c>
      <c r="I133" s="451">
        <v>0</v>
      </c>
      <c r="J133" s="3">
        <f t="shared" si="26"/>
        <v>30310.62</v>
      </c>
      <c r="K133" s="3">
        <f t="shared" si="27"/>
        <v>35500</v>
      </c>
      <c r="L133" s="158">
        <f t="shared" si="34"/>
        <v>9.7269761020500525E-3</v>
      </c>
      <c r="M133" s="158">
        <f t="shared" si="35"/>
        <v>0.85382028169014079</v>
      </c>
      <c r="N133" s="426"/>
    </row>
    <row r="134" spans="1:14" ht="17.25" customHeight="1">
      <c r="A134" s="374">
        <f t="shared" si="20"/>
        <v>124</v>
      </c>
      <c r="B134" s="62"/>
      <c r="C134" s="63" t="s">
        <v>37</v>
      </c>
      <c r="D134" s="40"/>
      <c r="E134" s="2" t="s">
        <v>101</v>
      </c>
      <c r="F134" s="450">
        <v>0</v>
      </c>
      <c r="G134" s="451">
        <v>29724</v>
      </c>
      <c r="H134" s="452">
        <v>0</v>
      </c>
      <c r="I134" s="451">
        <v>0</v>
      </c>
      <c r="J134" s="3">
        <f t="shared" si="26"/>
        <v>0</v>
      </c>
      <c r="K134" s="3">
        <f t="shared" si="27"/>
        <v>29724</v>
      </c>
      <c r="L134" s="158">
        <f t="shared" si="34"/>
        <v>8.1443559903474853E-3</v>
      </c>
      <c r="M134" s="158">
        <f t="shared" si="35"/>
        <v>0</v>
      </c>
      <c r="N134" s="426"/>
    </row>
    <row r="135" spans="1:14" ht="17.25" customHeight="1">
      <c r="A135" s="374">
        <f t="shared" si="20"/>
        <v>125</v>
      </c>
      <c r="B135" s="62"/>
      <c r="C135" s="40" t="s">
        <v>72</v>
      </c>
      <c r="D135" s="40"/>
      <c r="E135" s="2" t="s">
        <v>132</v>
      </c>
      <c r="F135" s="450">
        <v>557.57999999999993</v>
      </c>
      <c r="G135" s="451">
        <v>1500</v>
      </c>
      <c r="H135" s="452">
        <v>791</v>
      </c>
      <c r="I135" s="451">
        <v>0</v>
      </c>
      <c r="J135" s="3">
        <f t="shared" si="26"/>
        <v>1348.58</v>
      </c>
      <c r="K135" s="3">
        <f t="shared" si="27"/>
        <v>1500</v>
      </c>
      <c r="L135" s="158">
        <f t="shared" si="34"/>
        <v>4.1099899022746696E-4</v>
      </c>
      <c r="M135" s="158">
        <f t="shared" si="35"/>
        <v>0.89905333333333326</v>
      </c>
      <c r="N135" s="426"/>
    </row>
    <row r="136" spans="1:14" ht="15" customHeight="1">
      <c r="A136" s="374">
        <f t="shared" si="20"/>
        <v>126</v>
      </c>
      <c r="B136" s="62"/>
      <c r="C136" s="56" t="s">
        <v>202</v>
      </c>
      <c r="D136" s="40"/>
      <c r="E136" s="2" t="s">
        <v>38</v>
      </c>
      <c r="F136" s="450">
        <v>15349.75</v>
      </c>
      <c r="G136" s="451">
        <v>15325</v>
      </c>
      <c r="H136" s="452">
        <v>145628.43</v>
      </c>
      <c r="I136" s="451">
        <v>0</v>
      </c>
      <c r="J136" s="4">
        <f t="shared" si="26"/>
        <v>160978.18</v>
      </c>
      <c r="K136" s="4">
        <f t="shared" si="27"/>
        <v>15325</v>
      </c>
      <c r="L136" s="162">
        <f t="shared" si="34"/>
        <v>4.1990396834906208E-3</v>
      </c>
      <c r="M136" s="162">
        <f t="shared" si="35"/>
        <v>10.504285807504077</v>
      </c>
      <c r="N136" s="426"/>
    </row>
    <row r="137" spans="1:14" ht="15" customHeight="1">
      <c r="A137" s="375">
        <f t="shared" si="20"/>
        <v>127</v>
      </c>
      <c r="B137" s="58"/>
      <c r="C137" s="58" t="s">
        <v>84</v>
      </c>
      <c r="D137" s="67"/>
      <c r="E137" s="5">
        <v>600</v>
      </c>
      <c r="F137" s="8">
        <f>SUM(F132:F136)</f>
        <v>68146.720000000001</v>
      </c>
      <c r="G137" s="9">
        <f>SUM(G132:G136)</f>
        <v>109369</v>
      </c>
      <c r="H137" s="8">
        <f>SUM(H132:H136)</f>
        <v>151672.25</v>
      </c>
      <c r="I137" s="9">
        <f>SUM(I132:I136)</f>
        <v>71450</v>
      </c>
      <c r="J137" s="6">
        <f t="shared" si="26"/>
        <v>219818.97</v>
      </c>
      <c r="K137" s="6">
        <f t="shared" si="27"/>
        <v>180819</v>
      </c>
      <c r="L137" s="129">
        <f t="shared" si="34"/>
        <v>4.9544284275960235E-2</v>
      </c>
      <c r="M137" s="129">
        <f t="shared" si="35"/>
        <v>1.2156851326464586</v>
      </c>
      <c r="N137" s="430"/>
    </row>
    <row r="138" spans="1:14" ht="15" customHeight="1">
      <c r="A138" s="378">
        <f t="shared" si="20"/>
        <v>128</v>
      </c>
      <c r="B138" s="51" t="s">
        <v>85</v>
      </c>
      <c r="C138" s="51"/>
      <c r="D138" s="51"/>
      <c r="E138" s="22"/>
      <c r="F138" s="26"/>
      <c r="G138" s="24"/>
      <c r="H138" s="25"/>
      <c r="I138" s="24"/>
      <c r="J138" s="23"/>
      <c r="K138" s="23"/>
      <c r="L138" s="179"/>
      <c r="M138" s="179"/>
      <c r="N138" s="438"/>
    </row>
    <row r="139" spans="1:14" ht="15" customHeight="1">
      <c r="A139" s="374">
        <f t="shared" si="20"/>
        <v>129</v>
      </c>
      <c r="B139" s="61"/>
      <c r="C139" s="54" t="s">
        <v>122</v>
      </c>
      <c r="D139" s="55"/>
      <c r="E139" s="15">
        <v>710</v>
      </c>
      <c r="F139" s="453">
        <v>0</v>
      </c>
      <c r="G139" s="454">
        <v>0</v>
      </c>
      <c r="H139" s="455">
        <v>0</v>
      </c>
      <c r="I139" s="454">
        <v>0</v>
      </c>
      <c r="J139" s="14">
        <f t="shared" si="26"/>
        <v>0</v>
      </c>
      <c r="K139" s="14">
        <f t="shared" si="27"/>
        <v>0</v>
      </c>
      <c r="L139" s="146">
        <f t="shared" ref="L139:L143" si="36">K139/$K$156</f>
        <v>0</v>
      </c>
      <c r="M139" s="146" t="str">
        <f t="shared" ref="M139:M143" si="37">IFERROR(J139/K139,"")</f>
        <v/>
      </c>
      <c r="N139" s="425"/>
    </row>
    <row r="140" spans="1:14" ht="17.25" customHeight="1">
      <c r="A140" s="374">
        <f t="shared" si="20"/>
        <v>130</v>
      </c>
      <c r="B140" s="62"/>
      <c r="C140" s="56" t="s">
        <v>73</v>
      </c>
      <c r="D140" s="40"/>
      <c r="E140" s="2">
        <v>720</v>
      </c>
      <c r="F140" s="450">
        <v>0</v>
      </c>
      <c r="G140" s="451">
        <v>0</v>
      </c>
      <c r="H140" s="452">
        <v>0</v>
      </c>
      <c r="I140" s="451">
        <v>0</v>
      </c>
      <c r="J140" s="3">
        <f t="shared" si="26"/>
        <v>0</v>
      </c>
      <c r="K140" s="3">
        <f t="shared" si="27"/>
        <v>0</v>
      </c>
      <c r="L140" s="158">
        <f t="shared" si="36"/>
        <v>0</v>
      </c>
      <c r="M140" s="158" t="str">
        <f t="shared" si="37"/>
        <v/>
      </c>
      <c r="N140" s="426"/>
    </row>
    <row r="141" spans="1:14" ht="17.25" customHeight="1">
      <c r="A141" s="374">
        <f t="shared" si="20"/>
        <v>131</v>
      </c>
      <c r="B141" s="62"/>
      <c r="C141" s="63" t="s">
        <v>19</v>
      </c>
      <c r="D141" s="40"/>
      <c r="E141" s="2" t="s">
        <v>123</v>
      </c>
      <c r="F141" s="450">
        <v>0</v>
      </c>
      <c r="G141" s="451">
        <v>0</v>
      </c>
      <c r="H141" s="452">
        <v>0</v>
      </c>
      <c r="I141" s="451">
        <v>0</v>
      </c>
      <c r="J141" s="3">
        <f t="shared" si="26"/>
        <v>0</v>
      </c>
      <c r="K141" s="3">
        <f t="shared" si="27"/>
        <v>0</v>
      </c>
      <c r="L141" s="158">
        <f t="shared" si="36"/>
        <v>0</v>
      </c>
      <c r="M141" s="158" t="str">
        <f t="shared" si="37"/>
        <v/>
      </c>
      <c r="N141" s="426"/>
    </row>
    <row r="142" spans="1:14" ht="14.25" customHeight="1">
      <c r="A142" s="374">
        <f t="shared" si="20"/>
        <v>132</v>
      </c>
      <c r="B142" s="40"/>
      <c r="C142" s="63" t="s">
        <v>208</v>
      </c>
      <c r="D142" s="40"/>
      <c r="E142" s="2" t="s">
        <v>124</v>
      </c>
      <c r="F142" s="450">
        <v>0</v>
      </c>
      <c r="G142" s="451">
        <v>0</v>
      </c>
      <c r="H142" s="452">
        <v>86900</v>
      </c>
      <c r="I142" s="451">
        <v>10310</v>
      </c>
      <c r="J142" s="4">
        <f t="shared" si="26"/>
        <v>86900</v>
      </c>
      <c r="K142" s="4">
        <f t="shared" si="27"/>
        <v>10310</v>
      </c>
      <c r="L142" s="162">
        <f t="shared" si="36"/>
        <v>2.8249330594967898E-3</v>
      </c>
      <c r="M142" s="162">
        <f t="shared" si="37"/>
        <v>8.4287099903006784</v>
      </c>
      <c r="N142" s="426"/>
    </row>
    <row r="143" spans="1:14" ht="15" customHeight="1">
      <c r="A143" s="375">
        <f t="shared" ref="A143:A156" si="38">A142+1</f>
        <v>133</v>
      </c>
      <c r="B143" s="58"/>
      <c r="C143" s="58" t="s">
        <v>86</v>
      </c>
      <c r="D143" s="67"/>
      <c r="E143" s="5">
        <v>700</v>
      </c>
      <c r="F143" s="8">
        <f>SUM(F139:F142)</f>
        <v>0</v>
      </c>
      <c r="G143" s="9">
        <f>SUM(G139:G142)</f>
        <v>0</v>
      </c>
      <c r="H143" s="8">
        <f>SUM(H139:H142)</f>
        <v>86900</v>
      </c>
      <c r="I143" s="9">
        <f>SUM(I139:I142)</f>
        <v>10310</v>
      </c>
      <c r="J143" s="6">
        <f t="shared" si="26"/>
        <v>86900</v>
      </c>
      <c r="K143" s="6">
        <f t="shared" si="27"/>
        <v>10310</v>
      </c>
      <c r="L143" s="129">
        <f t="shared" si="36"/>
        <v>2.8249330594967898E-3</v>
      </c>
      <c r="M143" s="129">
        <f t="shared" si="37"/>
        <v>8.4287099903006784</v>
      </c>
      <c r="N143" s="430"/>
    </row>
    <row r="144" spans="1:14" ht="15" customHeight="1">
      <c r="A144" s="378">
        <f t="shared" si="38"/>
        <v>134</v>
      </c>
      <c r="B144" s="51" t="s">
        <v>87</v>
      </c>
      <c r="C144" s="51"/>
      <c r="D144" s="51"/>
      <c r="E144" s="22"/>
      <c r="F144" s="26"/>
      <c r="G144" s="24"/>
      <c r="H144" s="25"/>
      <c r="I144" s="24"/>
      <c r="J144" s="23"/>
      <c r="K144" s="23"/>
      <c r="L144" s="179"/>
      <c r="M144" s="179"/>
      <c r="N144" s="438"/>
    </row>
    <row r="145" spans="1:14" ht="15" customHeight="1">
      <c r="A145" s="374">
        <f t="shared" si="38"/>
        <v>135</v>
      </c>
      <c r="B145" s="61"/>
      <c r="C145" s="68" t="s">
        <v>144</v>
      </c>
      <c r="D145" s="55"/>
      <c r="E145" s="15">
        <v>810</v>
      </c>
      <c r="F145" s="453">
        <v>0</v>
      </c>
      <c r="G145" s="454">
        <v>7768.4151880043701</v>
      </c>
      <c r="H145" s="455">
        <v>0</v>
      </c>
      <c r="I145" s="454">
        <v>0</v>
      </c>
      <c r="J145" s="14">
        <f t="shared" si="26"/>
        <v>0</v>
      </c>
      <c r="K145" s="14">
        <f t="shared" si="27"/>
        <v>7768.4151880043701</v>
      </c>
      <c r="L145" s="146">
        <f t="shared" ref="L145:L150" si="39">K145/$K$156</f>
        <v>2.1285405319583428E-3</v>
      </c>
      <c r="M145" s="146">
        <f t="shared" ref="M145:M150" si="40">IFERROR(J145/K145,"")</f>
        <v>0</v>
      </c>
      <c r="N145" s="425"/>
    </row>
    <row r="146" spans="1:14" ht="15" customHeight="1">
      <c r="A146" s="374">
        <f t="shared" si="38"/>
        <v>136</v>
      </c>
      <c r="B146" s="61"/>
      <c r="C146" s="68" t="s">
        <v>145</v>
      </c>
      <c r="D146" s="55"/>
      <c r="E146" s="15">
        <v>810</v>
      </c>
      <c r="F146" s="453">
        <v>378.9</v>
      </c>
      <c r="G146" s="454">
        <v>1375</v>
      </c>
      <c r="H146" s="455">
        <v>0</v>
      </c>
      <c r="I146" s="454">
        <v>0</v>
      </c>
      <c r="J146" s="14">
        <f t="shared" si="26"/>
        <v>378.9</v>
      </c>
      <c r="K146" s="14">
        <f t="shared" si="27"/>
        <v>1375</v>
      </c>
      <c r="L146" s="146">
        <f t="shared" si="39"/>
        <v>3.7674907437517806E-4</v>
      </c>
      <c r="M146" s="146">
        <f t="shared" si="40"/>
        <v>0.27556363636363634</v>
      </c>
      <c r="N146" s="425"/>
    </row>
    <row r="147" spans="1:14" ht="17.25" customHeight="1">
      <c r="A147" s="374">
        <f t="shared" si="38"/>
        <v>137</v>
      </c>
      <c r="B147" s="61"/>
      <c r="C147" s="54" t="s">
        <v>25</v>
      </c>
      <c r="D147" s="55"/>
      <c r="E147" s="15">
        <v>830</v>
      </c>
      <c r="F147" s="453">
        <v>0</v>
      </c>
      <c r="G147" s="454">
        <v>0</v>
      </c>
      <c r="H147" s="455">
        <v>0</v>
      </c>
      <c r="I147" s="454">
        <v>0</v>
      </c>
      <c r="J147" s="14">
        <f t="shared" si="26"/>
        <v>0</v>
      </c>
      <c r="K147" s="14">
        <f t="shared" si="27"/>
        <v>0</v>
      </c>
      <c r="L147" s="146">
        <f t="shared" si="39"/>
        <v>0</v>
      </c>
      <c r="M147" s="146" t="str">
        <f t="shared" si="40"/>
        <v/>
      </c>
      <c r="N147" s="425"/>
    </row>
    <row r="148" spans="1:14" ht="17.25" customHeight="1">
      <c r="A148" s="374">
        <f t="shared" si="38"/>
        <v>138</v>
      </c>
      <c r="B148" s="61"/>
      <c r="C148" s="54" t="s">
        <v>127</v>
      </c>
      <c r="D148" s="55"/>
      <c r="E148" s="15">
        <v>831</v>
      </c>
      <c r="F148" s="453">
        <v>0</v>
      </c>
      <c r="G148" s="454">
        <v>0</v>
      </c>
      <c r="H148" s="455">
        <v>0</v>
      </c>
      <c r="I148" s="454">
        <v>0</v>
      </c>
      <c r="J148" s="14">
        <f t="shared" si="26"/>
        <v>0</v>
      </c>
      <c r="K148" s="14">
        <f t="shared" si="27"/>
        <v>0</v>
      </c>
      <c r="L148" s="146">
        <f t="shared" si="39"/>
        <v>0</v>
      </c>
      <c r="M148" s="146" t="str">
        <f t="shared" si="40"/>
        <v/>
      </c>
      <c r="N148" s="425"/>
    </row>
    <row r="149" spans="1:14" ht="15" customHeight="1">
      <c r="A149" s="374">
        <f t="shared" si="38"/>
        <v>139</v>
      </c>
      <c r="B149" s="62"/>
      <c r="C149" s="56" t="s">
        <v>204</v>
      </c>
      <c r="D149" s="40"/>
      <c r="E149" s="2" t="s">
        <v>125</v>
      </c>
      <c r="F149" s="450">
        <v>0</v>
      </c>
      <c r="G149" s="451">
        <v>0</v>
      </c>
      <c r="H149" s="452">
        <v>0</v>
      </c>
      <c r="I149" s="451">
        <v>0</v>
      </c>
      <c r="J149" s="4">
        <f t="shared" si="26"/>
        <v>0</v>
      </c>
      <c r="K149" s="4">
        <f t="shared" si="27"/>
        <v>0</v>
      </c>
      <c r="L149" s="162">
        <f t="shared" si="39"/>
        <v>0</v>
      </c>
      <c r="M149" s="162" t="str">
        <f t="shared" si="40"/>
        <v/>
      </c>
      <c r="N149" s="426"/>
    </row>
    <row r="150" spans="1:14" ht="15" customHeight="1">
      <c r="A150" s="380">
        <f t="shared" si="38"/>
        <v>140</v>
      </c>
      <c r="B150" s="58"/>
      <c r="C150" s="58" t="s">
        <v>88</v>
      </c>
      <c r="D150" s="67"/>
      <c r="E150" s="5">
        <v>800</v>
      </c>
      <c r="F150" s="8">
        <f>SUM(F145:F149)</f>
        <v>378.9</v>
      </c>
      <c r="G150" s="9">
        <f>SUM(G145:G149)</f>
        <v>9143.4151880043701</v>
      </c>
      <c r="H150" s="8">
        <f>SUM(H145:H149)</f>
        <v>0</v>
      </c>
      <c r="I150" s="9">
        <f>SUM(I145:I149)</f>
        <v>0</v>
      </c>
      <c r="J150" s="6">
        <f t="shared" si="26"/>
        <v>378.9</v>
      </c>
      <c r="K150" s="6">
        <f t="shared" si="27"/>
        <v>9143.4151880043701</v>
      </c>
      <c r="L150" s="129">
        <f t="shared" si="39"/>
        <v>2.5052896063335207E-3</v>
      </c>
      <c r="M150" s="129">
        <f t="shared" si="40"/>
        <v>4.1439658181233505E-2</v>
      </c>
      <c r="N150" s="430"/>
    </row>
    <row r="151" spans="1:14" ht="15" customHeight="1">
      <c r="A151" s="381">
        <f t="shared" si="38"/>
        <v>141</v>
      </c>
      <c r="B151" s="51" t="s">
        <v>90</v>
      </c>
      <c r="C151" s="51"/>
      <c r="D151" s="51"/>
      <c r="E151" s="22"/>
      <c r="F151" s="26"/>
      <c r="G151" s="24"/>
      <c r="H151" s="25"/>
      <c r="I151" s="24"/>
      <c r="J151" s="23"/>
      <c r="K151" s="23"/>
      <c r="L151" s="179"/>
      <c r="M151" s="179"/>
      <c r="N151" s="438"/>
    </row>
    <row r="152" spans="1:14" ht="17.25" customHeight="1">
      <c r="A152" s="374">
        <f t="shared" si="38"/>
        <v>142</v>
      </c>
      <c r="B152" s="62"/>
      <c r="C152" s="40" t="s">
        <v>20</v>
      </c>
      <c r="D152" s="40"/>
      <c r="E152" s="2">
        <v>933</v>
      </c>
      <c r="F152" s="450">
        <v>735352.6399999999</v>
      </c>
      <c r="G152" s="451">
        <v>564945</v>
      </c>
      <c r="H152" s="452">
        <v>40594</v>
      </c>
      <c r="I152" s="451">
        <v>16659</v>
      </c>
      <c r="J152" s="3">
        <f t="shared" si="26"/>
        <v>775946.6399999999</v>
      </c>
      <c r="K152" s="3">
        <f t="shared" si="27"/>
        <v>581604</v>
      </c>
      <c r="L152" s="158">
        <f t="shared" ref="L152:L156" si="41">K152/$K$156</f>
        <v>0.15935910447483714</v>
      </c>
      <c r="M152" s="158">
        <f t="shared" ref="M152:M156" si="42">IFERROR(J152/K152,"")</f>
        <v>1.3341494212556997</v>
      </c>
      <c r="N152" s="426"/>
    </row>
    <row r="153" spans="1:14" ht="17.25" customHeight="1">
      <c r="A153" s="374">
        <f t="shared" si="38"/>
        <v>143</v>
      </c>
      <c r="B153" s="62"/>
      <c r="C153" s="40" t="s">
        <v>209</v>
      </c>
      <c r="D153" s="40"/>
      <c r="E153" s="2" t="s">
        <v>126</v>
      </c>
      <c r="F153" s="450">
        <v>0</v>
      </c>
      <c r="G153" s="451"/>
      <c r="H153" s="452">
        <v>0</v>
      </c>
      <c r="I153" s="451">
        <v>0</v>
      </c>
      <c r="J153" s="3">
        <f t="shared" si="26"/>
        <v>0</v>
      </c>
      <c r="K153" s="3">
        <f t="shared" si="27"/>
        <v>0</v>
      </c>
      <c r="L153" s="158">
        <f t="shared" si="41"/>
        <v>0</v>
      </c>
      <c r="M153" s="158" t="str">
        <f t="shared" si="42"/>
        <v/>
      </c>
      <c r="N153" s="426"/>
    </row>
    <row r="154" spans="1:14" ht="15" customHeight="1">
      <c r="A154" s="374">
        <f t="shared" si="38"/>
        <v>144</v>
      </c>
      <c r="B154" s="447"/>
      <c r="C154" s="448"/>
      <c r="D154" s="447"/>
      <c r="E154" s="449"/>
      <c r="F154" s="450">
        <v>0</v>
      </c>
      <c r="G154" s="451"/>
      <c r="H154" s="452">
        <v>0</v>
      </c>
      <c r="I154" s="451">
        <v>0</v>
      </c>
      <c r="J154" s="4">
        <f t="shared" si="26"/>
        <v>0</v>
      </c>
      <c r="K154" s="4">
        <f t="shared" si="27"/>
        <v>0</v>
      </c>
      <c r="L154" s="162">
        <f t="shared" si="41"/>
        <v>0</v>
      </c>
      <c r="M154" s="162" t="str">
        <f t="shared" si="42"/>
        <v/>
      </c>
      <c r="N154" s="426"/>
    </row>
    <row r="155" spans="1:14" ht="21" customHeight="1">
      <c r="A155" s="382">
        <f t="shared" si="38"/>
        <v>145</v>
      </c>
      <c r="B155" s="58"/>
      <c r="C155" s="58" t="s">
        <v>89</v>
      </c>
      <c r="D155" s="58"/>
      <c r="E155" s="5">
        <v>900</v>
      </c>
      <c r="F155" s="8">
        <f>SUM(F152:F154)</f>
        <v>735352.6399999999</v>
      </c>
      <c r="G155" s="9">
        <f>SUM(G152:G154)</f>
        <v>564945</v>
      </c>
      <c r="H155" s="8">
        <f>SUM(H152:H154)</f>
        <v>40594</v>
      </c>
      <c r="I155" s="9">
        <f>SUM(I152:I154)</f>
        <v>16659</v>
      </c>
      <c r="J155" s="6">
        <f t="shared" si="26"/>
        <v>775946.6399999999</v>
      </c>
      <c r="K155" s="6">
        <f t="shared" si="27"/>
        <v>581604</v>
      </c>
      <c r="L155" s="129">
        <f t="shared" si="41"/>
        <v>0.15935910447483714</v>
      </c>
      <c r="M155" s="129">
        <f t="shared" si="42"/>
        <v>1.3341494212556997</v>
      </c>
      <c r="N155" s="444"/>
    </row>
    <row r="156" spans="1:14" ht="18.75" customHeight="1" thickBot="1">
      <c r="A156" s="382">
        <f t="shared" si="38"/>
        <v>146</v>
      </c>
      <c r="B156" s="130"/>
      <c r="C156" s="130"/>
      <c r="D156" s="131" t="s">
        <v>21</v>
      </c>
      <c r="E156" s="37" t="s">
        <v>22</v>
      </c>
      <c r="F156" s="366">
        <f>F97+F106+F112+F119+F130+F137+F143+F150+F155</f>
        <v>2393013.9299999997</v>
      </c>
      <c r="G156" s="16">
        <f>G97+G106+G112+G119+G130+G137+G143+G150+G155</f>
        <v>3205787.0031880043</v>
      </c>
      <c r="H156" s="366">
        <f t="shared" ref="H156:I156" si="43">H97+H106+H112+H119+H130+H137+H143+H150+H155</f>
        <v>732003.13000000012</v>
      </c>
      <c r="I156" s="16">
        <f t="shared" si="43"/>
        <v>443857</v>
      </c>
      <c r="J156" s="367">
        <f t="shared" si="26"/>
        <v>3125017.0599999996</v>
      </c>
      <c r="K156" s="367">
        <f t="shared" si="27"/>
        <v>3649644.0031880043</v>
      </c>
      <c r="L156" s="368">
        <f t="shared" si="41"/>
        <v>1</v>
      </c>
      <c r="M156" s="368">
        <f t="shared" si="42"/>
        <v>0.85625257073573824</v>
      </c>
      <c r="N156" s="441"/>
    </row>
    <row r="157" spans="1:14" ht="18.75" customHeight="1" thickTop="1" thickBot="1">
      <c r="A157" s="70"/>
      <c r="B157" s="71"/>
      <c r="C157" s="71"/>
      <c r="D157" s="71"/>
      <c r="E157" s="72"/>
      <c r="F157" s="73"/>
      <c r="G157" s="1"/>
      <c r="H157" s="1"/>
      <c r="I157" s="1"/>
      <c r="J157" s="69"/>
      <c r="K157" s="69"/>
      <c r="L157" s="69"/>
      <c r="M157" s="69"/>
      <c r="N157" s="69"/>
    </row>
    <row r="158" spans="1:14" ht="18.75" customHeight="1" thickBot="1">
      <c r="A158" s="70"/>
      <c r="B158" s="69"/>
      <c r="C158" s="72"/>
      <c r="D158" s="74"/>
      <c r="E158" s="75" t="s">
        <v>105</v>
      </c>
      <c r="F158" s="104">
        <f>F85-F156</f>
        <v>113488.30000000075</v>
      </c>
      <c r="G158" s="76">
        <f>G85-G156</f>
        <v>1579.0720137436874</v>
      </c>
      <c r="H158" s="76">
        <f>H85-H156</f>
        <v>0.11999999987892807</v>
      </c>
      <c r="I158" s="105">
        <f>I85-I156</f>
        <v>0</v>
      </c>
      <c r="J158" s="106">
        <f t="shared" ref="J158:J160" si="44">F158+H158</f>
        <v>113488.42000000062</v>
      </c>
      <c r="K158" s="107">
        <f>G158+I158</f>
        <v>1579.0720137436874</v>
      </c>
      <c r="L158" s="69"/>
      <c r="M158" s="69"/>
      <c r="N158" s="77" t="s">
        <v>158</v>
      </c>
    </row>
    <row r="159" spans="1:14" ht="18.75" customHeight="1" thickTop="1" thickBot="1">
      <c r="A159" s="70"/>
      <c r="B159" s="69"/>
      <c r="C159" s="72"/>
      <c r="D159" s="74"/>
      <c r="E159" s="75" t="s">
        <v>106</v>
      </c>
      <c r="F159" s="445">
        <v>555263</v>
      </c>
      <c r="G159" s="35">
        <f>F160</f>
        <v>668751.30000000075</v>
      </c>
      <c r="H159" s="446"/>
      <c r="I159" s="36">
        <f>H160</f>
        <v>0.11999999987892807</v>
      </c>
      <c r="J159" s="78">
        <f>F159+H159</f>
        <v>555263</v>
      </c>
      <c r="K159" s="108">
        <f>G159+I159</f>
        <v>668751.42000000062</v>
      </c>
      <c r="L159" s="69"/>
      <c r="M159" s="69"/>
      <c r="N159" s="79">
        <f>G160/G85</f>
        <v>0.20899715102573058</v>
      </c>
    </row>
    <row r="160" spans="1:14" ht="15" customHeight="1" thickTop="1">
      <c r="A160" s="70"/>
      <c r="B160" s="69"/>
      <c r="C160" s="72"/>
      <c r="D160" s="74"/>
      <c r="E160" s="75" t="s">
        <v>107</v>
      </c>
      <c r="F160" s="109">
        <f>SUM(F158:F159)</f>
        <v>668751.30000000075</v>
      </c>
      <c r="G160" s="80">
        <f>SUM(G158:G159)</f>
        <v>670330.37201374443</v>
      </c>
      <c r="H160" s="80">
        <f>SUM(H158:H159)</f>
        <v>0.11999999987892807</v>
      </c>
      <c r="I160" s="110">
        <f>SUM(I158:I159)</f>
        <v>0.11999999987892807</v>
      </c>
      <c r="J160" s="111">
        <f t="shared" si="44"/>
        <v>668751.42000000062</v>
      </c>
      <c r="K160" s="112">
        <f>G160+I160</f>
        <v>670330.49201374431</v>
      </c>
      <c r="L160" s="69"/>
      <c r="M160" s="69"/>
      <c r="N160" s="69"/>
    </row>
    <row r="161" spans="1:14" ht="15" customHeight="1">
      <c r="A161" s="70"/>
      <c r="B161" s="69"/>
      <c r="C161" s="72"/>
      <c r="D161" s="74"/>
      <c r="E161" s="81"/>
      <c r="F161" s="82"/>
      <c r="G161" s="82"/>
      <c r="H161" s="113"/>
      <c r="I161" s="82"/>
      <c r="J161" s="69"/>
      <c r="K161" s="69"/>
      <c r="L161" s="69"/>
      <c r="M161" s="69"/>
      <c r="N161" s="69"/>
    </row>
    <row r="162" spans="1:14" ht="15" customHeight="1"/>
    <row r="163" spans="1:14" ht="15" customHeight="1"/>
    <row r="164" spans="1:14" ht="15" customHeight="1"/>
    <row r="165" spans="1:14" ht="15" customHeight="1"/>
    <row r="166" spans="1:14" ht="15" customHeight="1"/>
    <row r="167" spans="1:14" ht="15" customHeight="1"/>
    <row r="168" spans="1:14" ht="15" customHeight="1"/>
    <row r="169" spans="1:14" ht="15" customHeight="1"/>
    <row r="170" spans="1:14" ht="15" customHeight="1"/>
    <row r="171" spans="1:14" ht="15" customHeight="1"/>
    <row r="172" spans="1:14" ht="15" customHeight="1"/>
    <row r="173" spans="1:14" ht="15" customHeight="1"/>
    <row r="174" spans="1:14" ht="15" customHeight="1"/>
    <row r="175" spans="1:14" ht="15" customHeight="1"/>
    <row r="176" spans="1:14" ht="15" customHeight="1"/>
    <row r="177" ht="15" customHeight="1"/>
    <row r="178" ht="15" customHeight="1"/>
    <row r="179" ht="15" customHeight="1"/>
    <row r="180" ht="15" customHeight="1"/>
    <row r="181" ht="15" customHeight="1"/>
    <row r="182" ht="15" customHeight="1"/>
    <row r="183" ht="15" customHeight="1"/>
    <row r="184" ht="15" customHeight="1"/>
    <row r="185" ht="15" customHeight="1"/>
    <row r="186" ht="15" customHeight="1"/>
    <row r="187" ht="15" customHeight="1"/>
    <row r="188" ht="15" customHeight="1"/>
    <row r="189" ht="15" customHeight="1"/>
  </sheetData>
  <mergeCells count="20">
    <mergeCell ref="A1:N1"/>
    <mergeCell ref="H5:I5"/>
    <mergeCell ref="A5:C5"/>
    <mergeCell ref="J6:K7"/>
    <mergeCell ref="N8:N10"/>
    <mergeCell ref="H6:I7"/>
    <mergeCell ref="M8:M10"/>
    <mergeCell ref="L8:L10"/>
    <mergeCell ref="H8:H10"/>
    <mergeCell ref="I8:I10"/>
    <mergeCell ref="J8:J10"/>
    <mergeCell ref="K8:K10"/>
    <mergeCell ref="B86:D86"/>
    <mergeCell ref="G8:G10"/>
    <mergeCell ref="E8:E10"/>
    <mergeCell ref="B6:D10"/>
    <mergeCell ref="F8:F10"/>
    <mergeCell ref="B11:D11"/>
    <mergeCell ref="F6:G7"/>
    <mergeCell ref="E6:E7"/>
  </mergeCells>
  <phoneticPr fontId="0" type="noConversion"/>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3" man="1"/>
    <brk id="85" max="13" man="1"/>
    <brk id="119" max="1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1"/>
  <sheetViews>
    <sheetView workbookViewId="0"/>
  </sheetViews>
  <sheetFormatPr defaultColWidth="8.88671875" defaultRowHeight="15"/>
  <cols>
    <col min="1" max="1" width="81.77734375" customWidth="1"/>
  </cols>
  <sheetData>
    <row r="1" spans="1:1" ht="15.75">
      <c r="A1" s="115" t="s">
        <v>177</v>
      </c>
    </row>
    <row r="3" spans="1:1" ht="15.75">
      <c r="A3" s="115" t="s">
        <v>175</v>
      </c>
    </row>
    <row r="5" spans="1:1">
      <c r="A5" s="116" t="s">
        <v>178</v>
      </c>
    </row>
    <row r="6" spans="1:1">
      <c r="A6" s="116"/>
    </row>
    <row r="7" spans="1:1">
      <c r="A7" s="116" t="s">
        <v>179</v>
      </c>
    </row>
    <row r="8" spans="1:1">
      <c r="A8" s="116"/>
    </row>
    <row r="9" spans="1:1">
      <c r="A9" s="118" t="s">
        <v>180</v>
      </c>
    </row>
    <row r="10" spans="1:1">
      <c r="A10" s="116"/>
    </row>
    <row r="11" spans="1:1">
      <c r="A11" s="122" t="s">
        <v>213</v>
      </c>
    </row>
    <row r="12" spans="1:1">
      <c r="A12" s="123"/>
    </row>
    <row r="13" spans="1:1">
      <c r="A13" s="124" t="s">
        <v>214</v>
      </c>
    </row>
    <row r="14" spans="1:1">
      <c r="A14" s="123"/>
    </row>
    <row r="15" spans="1:1" ht="30">
      <c r="A15" s="125" t="s">
        <v>231</v>
      </c>
    </row>
    <row r="16" spans="1:1">
      <c r="A16" s="123"/>
    </row>
    <row r="17" spans="1:1" ht="30">
      <c r="A17" s="126" t="s">
        <v>187</v>
      </c>
    </row>
    <row r="18" spans="1:1">
      <c r="A18" s="123"/>
    </row>
    <row r="19" spans="1:1">
      <c r="A19" s="124" t="s">
        <v>188</v>
      </c>
    </row>
    <row r="20" spans="1:1">
      <c r="A20" s="123"/>
    </row>
    <row r="21" spans="1:1">
      <c r="A21" s="116" t="s">
        <v>172</v>
      </c>
    </row>
    <row r="22" spans="1:1">
      <c r="A22" s="127"/>
    </row>
    <row r="23" spans="1:1">
      <c r="A23" s="127"/>
    </row>
    <row r="24" spans="1:1" ht="105">
      <c r="A24" s="120" t="s">
        <v>186</v>
      </c>
    </row>
    <row r="25" spans="1:1">
      <c r="A25" s="127"/>
    </row>
    <row r="26" spans="1:1">
      <c r="A26" s="121"/>
    </row>
    <row r="27" spans="1:1">
      <c r="A27" s="127"/>
    </row>
    <row r="28" spans="1:1">
      <c r="A28" s="127"/>
    </row>
    <row r="29" spans="1:1">
      <c r="A29" s="127"/>
    </row>
    <row r="30" spans="1:1">
      <c r="A30" s="127"/>
    </row>
    <row r="31" spans="1:1">
      <c r="A31" s="127"/>
    </row>
  </sheetData>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ransitionEvaluation="1"/>
  <dimension ref="A1:T161"/>
  <sheetViews>
    <sheetView defaultGridColor="0" colorId="22" zoomScale="90" zoomScaleNormal="90" zoomScaleSheetLayoutView="80" workbookViewId="0">
      <pane xSplit="4" ySplit="10" topLeftCell="E11" activePane="bottomRight" state="frozen"/>
      <selection activeCell="E11" sqref="E11"/>
      <selection pane="topRight" activeCell="E11" sqref="E11"/>
      <selection pane="bottomLeft" activeCell="E11" sqref="E11"/>
      <selection pane="bottomRight" activeCell="A23" sqref="A23"/>
    </sheetView>
  </sheetViews>
  <sheetFormatPr defaultColWidth="11.44140625" defaultRowHeight="15"/>
  <cols>
    <col min="1" max="1" width="3.21875" style="133" customWidth="1"/>
    <col min="2" max="2" width="2" style="133" customWidth="1"/>
    <col min="3" max="3" width="2.5546875" style="133" customWidth="1"/>
    <col min="4" max="4" width="43.21875" style="133" customWidth="1"/>
    <col min="5" max="5" width="11.44140625" style="133" customWidth="1"/>
    <col min="6" max="8" width="12.21875" style="133" customWidth="1"/>
    <col min="9" max="9" width="12.88671875" style="133" customWidth="1"/>
    <col min="10" max="12" width="12.21875" style="133" customWidth="1"/>
    <col min="13" max="13" width="12.88671875" style="133" customWidth="1"/>
    <col min="14" max="16" width="12.21875" style="133" customWidth="1"/>
    <col min="17" max="17" width="12.88671875" style="133" customWidth="1"/>
    <col min="18" max="18" width="8.77734375" style="133" customWidth="1"/>
    <col min="19" max="19" width="9.44140625" style="133" customWidth="1"/>
    <col min="20" max="20" width="54.77734375" style="133" customWidth="1"/>
    <col min="21" max="16384" width="11.44140625" style="133"/>
  </cols>
  <sheetData>
    <row r="1" spans="1:20" ht="36.75" customHeight="1">
      <c r="A1" s="346"/>
      <c r="B1" s="346"/>
      <c r="C1" s="346"/>
      <c r="D1" s="346"/>
      <c r="E1" s="346"/>
      <c r="F1" s="346"/>
      <c r="G1" s="346"/>
      <c r="H1" s="346"/>
      <c r="I1" s="346"/>
      <c r="J1" s="534" t="s">
        <v>238</v>
      </c>
      <c r="K1" s="534"/>
      <c r="L1" s="534"/>
      <c r="M1" s="534"/>
      <c r="N1" s="346"/>
      <c r="O1" s="346"/>
      <c r="P1" s="346"/>
      <c r="Q1" s="346"/>
      <c r="R1" s="535" t="s">
        <v>129</v>
      </c>
      <c r="S1" s="535"/>
    </row>
    <row r="2" spans="1:20" ht="18" customHeight="1" thickBot="1">
      <c r="A2" s="134"/>
      <c r="B2" s="135"/>
      <c r="C2" s="135"/>
      <c r="D2" s="135"/>
      <c r="E2" s="135"/>
      <c r="F2" s="135"/>
      <c r="G2" s="135"/>
      <c r="H2" s="135"/>
      <c r="I2" s="83"/>
      <c r="J2" s="136" t="s">
        <v>162</v>
      </c>
      <c r="K2" s="137">
        <v>1</v>
      </c>
      <c r="L2" s="136" t="s">
        <v>163</v>
      </c>
      <c r="M2" s="138">
        <v>45930</v>
      </c>
      <c r="N2" s="83"/>
      <c r="O2" s="135"/>
      <c r="P2" s="135"/>
      <c r="Q2" s="135"/>
      <c r="R2" s="347" t="s">
        <v>168</v>
      </c>
      <c r="S2" s="348">
        <f>'Annual Budget '!N4</f>
        <v>224</v>
      </c>
    </row>
    <row r="3" spans="1:20" ht="18" customHeight="1" thickBot="1">
      <c r="A3" s="134"/>
      <c r="B3" s="135"/>
      <c r="C3" s="135"/>
      <c r="D3" s="135"/>
      <c r="E3" s="135"/>
      <c r="F3" s="135"/>
      <c r="G3" s="135"/>
      <c r="H3" s="135"/>
      <c r="I3" s="83"/>
      <c r="J3" s="135"/>
      <c r="K3" s="350"/>
      <c r="L3" s="135"/>
      <c r="M3" s="350"/>
      <c r="N3" s="83"/>
      <c r="O3" s="135"/>
      <c r="P3" s="135"/>
      <c r="Q3" s="135"/>
      <c r="R3" s="81" t="s">
        <v>165</v>
      </c>
      <c r="S3" s="404"/>
    </row>
    <row r="4" spans="1:20" ht="18" customHeight="1" thickTop="1">
      <c r="A4" s="549" t="s">
        <v>0</v>
      </c>
      <c r="B4" s="518"/>
      <c r="C4" s="518"/>
      <c r="D4" s="550" t="str">
        <f>'Annual Budget '!D5</f>
        <v>JCFA East</v>
      </c>
      <c r="E4" s="83"/>
      <c r="F4" s="83"/>
      <c r="G4" s="83"/>
      <c r="H4" s="83"/>
      <c r="I4" s="83"/>
      <c r="J4" s="181"/>
      <c r="K4" s="114"/>
      <c r="L4" s="114"/>
      <c r="M4" s="114"/>
      <c r="N4" s="49"/>
      <c r="O4" s="49"/>
      <c r="P4" s="49"/>
      <c r="Q4" s="83"/>
      <c r="R4" s="81" t="s">
        <v>166</v>
      </c>
      <c r="S4" s="349"/>
    </row>
    <row r="5" spans="1:20" ht="18" customHeight="1" thickBot="1">
      <c r="A5" s="518"/>
      <c r="B5" s="518"/>
      <c r="C5" s="518"/>
      <c r="D5" s="551"/>
      <c r="E5" s="83"/>
      <c r="F5" s="83"/>
      <c r="G5" s="83"/>
      <c r="H5" s="83"/>
      <c r="I5" s="83"/>
      <c r="J5" s="181"/>
      <c r="K5" s="114"/>
      <c r="L5" s="114"/>
      <c r="M5" s="114"/>
      <c r="N5" s="49"/>
      <c r="O5" s="49"/>
      <c r="P5" s="49"/>
      <c r="Q5" s="83"/>
      <c r="R5" s="347" t="s">
        <v>167</v>
      </c>
      <c r="S5" s="349"/>
    </row>
    <row r="6" spans="1:20" ht="36.75" customHeight="1" thickTop="1" thickBot="1">
      <c r="A6" s="182"/>
      <c r="B6" s="563" t="s">
        <v>1</v>
      </c>
      <c r="C6" s="563"/>
      <c r="D6" s="564"/>
      <c r="E6" s="568" t="s">
        <v>2</v>
      </c>
      <c r="F6" s="540" t="s">
        <v>26</v>
      </c>
      <c r="G6" s="540"/>
      <c r="H6" s="540"/>
      <c r="I6" s="540"/>
      <c r="J6" s="572" t="s">
        <v>194</v>
      </c>
      <c r="K6" s="573"/>
      <c r="L6" s="573"/>
      <c r="M6" s="573"/>
      <c r="N6" s="575" t="s">
        <v>159</v>
      </c>
      <c r="O6" s="575"/>
      <c r="P6" s="575"/>
      <c r="Q6" s="576"/>
      <c r="R6" s="83"/>
    </row>
    <row r="7" spans="1:20" ht="16.5" thickTop="1" thickBot="1">
      <c r="A7" s="183"/>
      <c r="B7" s="498"/>
      <c r="C7" s="498"/>
      <c r="D7" s="565"/>
      <c r="E7" s="568"/>
      <c r="F7" s="541"/>
      <c r="G7" s="541"/>
      <c r="H7" s="541"/>
      <c r="I7" s="541"/>
      <c r="J7" s="574"/>
      <c r="K7" s="574"/>
      <c r="L7" s="574"/>
      <c r="M7" s="574"/>
      <c r="N7" s="577"/>
      <c r="O7" s="577"/>
      <c r="P7" s="577"/>
      <c r="Q7" s="578"/>
      <c r="R7" s="83"/>
      <c r="S7" s="83"/>
      <c r="T7" s="83"/>
    </row>
    <row r="8" spans="1:20" ht="16.5" customHeight="1" thickTop="1" thickBot="1">
      <c r="A8" s="183"/>
      <c r="B8" s="498"/>
      <c r="C8" s="498"/>
      <c r="D8" s="565"/>
      <c r="E8" s="569" t="s">
        <v>93</v>
      </c>
      <c r="F8" s="557" t="s">
        <v>234</v>
      </c>
      <c r="G8" s="559" t="s">
        <v>212</v>
      </c>
      <c r="H8" s="561" t="s">
        <v>169</v>
      </c>
      <c r="I8" s="538" t="s">
        <v>193</v>
      </c>
      <c r="J8" s="557" t="s">
        <v>234</v>
      </c>
      <c r="K8" s="559" t="s">
        <v>212</v>
      </c>
      <c r="L8" s="561" t="s">
        <v>169</v>
      </c>
      <c r="M8" s="538" t="s">
        <v>193</v>
      </c>
      <c r="N8" s="557" t="s">
        <v>234</v>
      </c>
      <c r="O8" s="559" t="s">
        <v>212</v>
      </c>
      <c r="P8" s="579" t="s">
        <v>169</v>
      </c>
      <c r="Q8" s="542" t="s">
        <v>193</v>
      </c>
      <c r="R8" s="544" t="s">
        <v>70</v>
      </c>
      <c r="S8" s="547" t="s">
        <v>195</v>
      </c>
      <c r="T8" s="552" t="s">
        <v>103</v>
      </c>
    </row>
    <row r="9" spans="1:20" ht="15" customHeight="1" thickTop="1" thickBot="1">
      <c r="A9" s="183"/>
      <c r="B9" s="498"/>
      <c r="C9" s="498"/>
      <c r="D9" s="565"/>
      <c r="E9" s="570"/>
      <c r="F9" s="558"/>
      <c r="G9" s="560" t="s">
        <v>160</v>
      </c>
      <c r="H9" s="562" t="s">
        <v>161</v>
      </c>
      <c r="I9" s="539"/>
      <c r="J9" s="558"/>
      <c r="K9" s="560" t="s">
        <v>160</v>
      </c>
      <c r="L9" s="562" t="s">
        <v>161</v>
      </c>
      <c r="M9" s="539"/>
      <c r="N9" s="558"/>
      <c r="O9" s="560" t="s">
        <v>160</v>
      </c>
      <c r="P9" s="580" t="s">
        <v>161</v>
      </c>
      <c r="Q9" s="543"/>
      <c r="R9" s="545"/>
      <c r="S9" s="532"/>
      <c r="T9" s="553"/>
    </row>
    <row r="10" spans="1:20" ht="30" customHeight="1" thickTop="1" thickBot="1">
      <c r="A10" s="184"/>
      <c r="B10" s="566"/>
      <c r="C10" s="566"/>
      <c r="D10" s="567"/>
      <c r="E10" s="571"/>
      <c r="F10" s="558"/>
      <c r="G10" s="560"/>
      <c r="H10" s="562"/>
      <c r="I10" s="539"/>
      <c r="J10" s="558"/>
      <c r="K10" s="560"/>
      <c r="L10" s="562"/>
      <c r="M10" s="539"/>
      <c r="N10" s="558"/>
      <c r="O10" s="560"/>
      <c r="P10" s="580"/>
      <c r="Q10" s="543"/>
      <c r="R10" s="546"/>
      <c r="S10" s="548"/>
      <c r="T10" s="554"/>
    </row>
    <row r="11" spans="1:20" ht="25.5" customHeight="1" thickTop="1">
      <c r="A11" s="227">
        <v>1</v>
      </c>
      <c r="B11" s="555" t="s">
        <v>91</v>
      </c>
      <c r="C11" s="555"/>
      <c r="D11" s="556"/>
      <c r="E11" s="228"/>
      <c r="F11" s="229"/>
      <c r="G11" s="230"/>
      <c r="H11" s="230"/>
      <c r="I11" s="231"/>
      <c r="J11" s="229"/>
      <c r="K11" s="230"/>
      <c r="L11" s="230"/>
      <c r="M11" s="232"/>
      <c r="N11" s="229"/>
      <c r="O11" s="230"/>
      <c r="P11" s="230"/>
      <c r="Q11" s="233"/>
      <c r="R11" s="228"/>
      <c r="S11" s="228"/>
      <c r="T11" s="405"/>
    </row>
    <row r="12" spans="1:20" ht="18" customHeight="1">
      <c r="A12" s="234">
        <f>A11+1</f>
        <v>2</v>
      </c>
      <c r="B12" s="235" t="s">
        <v>41</v>
      </c>
      <c r="C12" s="235"/>
      <c r="D12" s="236"/>
      <c r="E12" s="237"/>
      <c r="F12" s="238"/>
      <c r="G12" s="239"/>
      <c r="H12" s="239"/>
      <c r="I12" s="240"/>
      <c r="J12" s="238"/>
      <c r="K12" s="239"/>
      <c r="L12" s="239"/>
      <c r="M12" s="241"/>
      <c r="N12" s="238"/>
      <c r="O12" s="239"/>
      <c r="P12" s="239"/>
      <c r="Q12" s="241"/>
      <c r="R12" s="242"/>
      <c r="S12" s="242"/>
      <c r="T12" s="406"/>
    </row>
    <row r="13" spans="1:20">
      <c r="A13" s="243">
        <f>A12+1</f>
        <v>3</v>
      </c>
      <c r="B13" s="244"/>
      <c r="C13" s="244" t="s">
        <v>40</v>
      </c>
      <c r="D13" s="231"/>
      <c r="E13" s="245" t="s">
        <v>118</v>
      </c>
      <c r="F13" s="246">
        <f>'Annual Budget '!G13</f>
        <v>0</v>
      </c>
      <c r="G13" s="392"/>
      <c r="H13" s="247">
        <f>SUM(F13:G13)</f>
        <v>0</v>
      </c>
      <c r="I13" s="393"/>
      <c r="J13" s="246">
        <f>'Annual Budget '!I13</f>
        <v>0</v>
      </c>
      <c r="K13" s="392"/>
      <c r="L13" s="247">
        <f>SUM(J13:K13)</f>
        <v>0</v>
      </c>
      <c r="M13" s="393"/>
      <c r="N13" s="249">
        <f>F13+J13</f>
        <v>0</v>
      </c>
      <c r="O13" s="250">
        <f>K13+G13</f>
        <v>0</v>
      </c>
      <c r="P13" s="250">
        <f>SUM(N13:O13)</f>
        <v>0</v>
      </c>
      <c r="Q13" s="240">
        <f>M13+I13</f>
        <v>0</v>
      </c>
      <c r="R13" s="251">
        <f t="shared" ref="R13:R22" si="0">P13/$P$85</f>
        <v>0</v>
      </c>
      <c r="S13" s="252" t="str">
        <f>IFERROR(Q13/P13,"")</f>
        <v/>
      </c>
      <c r="T13" s="407"/>
    </row>
    <row r="14" spans="1:20">
      <c r="A14" s="243">
        <f t="shared" ref="A14:A77" si="1">A13+1</f>
        <v>4</v>
      </c>
      <c r="B14" s="244"/>
      <c r="C14" s="244" t="s">
        <v>108</v>
      </c>
      <c r="D14" s="231"/>
      <c r="E14" s="245" t="s">
        <v>119</v>
      </c>
      <c r="F14" s="253"/>
      <c r="G14" s="254"/>
      <c r="H14" s="254"/>
      <c r="I14" s="255"/>
      <c r="J14" s="246">
        <f>'Annual Budget '!I14</f>
        <v>0</v>
      </c>
      <c r="K14" s="392"/>
      <c r="L14" s="247">
        <f t="shared" ref="L14" si="2">SUM(J14:K14)</f>
        <v>0</v>
      </c>
      <c r="M14" s="393"/>
      <c r="N14" s="249">
        <f t="shared" ref="N14:N21" si="3">F14+J14</f>
        <v>0</v>
      </c>
      <c r="O14" s="250">
        <f t="shared" ref="O14:O21" si="4">K14+G14</f>
        <v>0</v>
      </c>
      <c r="P14" s="250">
        <f t="shared" ref="P14:P21" si="5">SUM(N14:O14)</f>
        <v>0</v>
      </c>
      <c r="Q14" s="240">
        <f t="shared" ref="Q14:Q21" si="6">M14+I14</f>
        <v>0</v>
      </c>
      <c r="R14" s="251">
        <f t="shared" si="0"/>
        <v>0</v>
      </c>
      <c r="S14" s="252" t="str">
        <f t="shared" ref="S14:S22" si="7">IFERROR(Q14/P14,"")</f>
        <v/>
      </c>
      <c r="T14" s="407"/>
    </row>
    <row r="15" spans="1:20">
      <c r="A15" s="243">
        <f t="shared" si="1"/>
        <v>5</v>
      </c>
      <c r="B15" s="244"/>
      <c r="C15" s="244" t="s">
        <v>42</v>
      </c>
      <c r="D15" s="231"/>
      <c r="E15" s="245">
        <v>1920</v>
      </c>
      <c r="F15" s="246">
        <f>'Annual Budget '!G15</f>
        <v>100000</v>
      </c>
      <c r="G15" s="392"/>
      <c r="H15" s="247">
        <f t="shared" ref="H15:H21" si="8">SUM(F15:G15)</f>
        <v>100000</v>
      </c>
      <c r="I15" s="393"/>
      <c r="J15" s="246">
        <f>'Annual Budget '!I15</f>
        <v>0</v>
      </c>
      <c r="K15" s="392"/>
      <c r="L15" s="247">
        <f t="shared" ref="L15:L21" si="9">SUM(J15:K15)</f>
        <v>0</v>
      </c>
      <c r="M15" s="393"/>
      <c r="N15" s="249">
        <f t="shared" si="3"/>
        <v>100000</v>
      </c>
      <c r="O15" s="250">
        <f t="shared" si="4"/>
        <v>0</v>
      </c>
      <c r="P15" s="250">
        <f t="shared" si="5"/>
        <v>100000</v>
      </c>
      <c r="Q15" s="240">
        <f t="shared" si="6"/>
        <v>0</v>
      </c>
      <c r="R15" s="251">
        <f t="shared" si="0"/>
        <v>2.7388082826047135E-2</v>
      </c>
      <c r="S15" s="252">
        <f t="shared" si="7"/>
        <v>0</v>
      </c>
      <c r="T15" s="407"/>
    </row>
    <row r="16" spans="1:20">
      <c r="A16" s="243">
        <f t="shared" si="1"/>
        <v>6</v>
      </c>
      <c r="B16" s="244"/>
      <c r="C16" s="244" t="s">
        <v>109</v>
      </c>
      <c r="D16" s="231"/>
      <c r="E16" s="245">
        <v>1993</v>
      </c>
      <c r="F16" s="246">
        <f>'Annual Budget '!G16</f>
        <v>0</v>
      </c>
      <c r="G16" s="392"/>
      <c r="H16" s="247">
        <f t="shared" si="8"/>
        <v>0</v>
      </c>
      <c r="I16" s="393"/>
      <c r="J16" s="246">
        <f>'Annual Budget '!I16</f>
        <v>0</v>
      </c>
      <c r="K16" s="392"/>
      <c r="L16" s="247">
        <f t="shared" si="9"/>
        <v>0</v>
      </c>
      <c r="M16" s="393"/>
      <c r="N16" s="249">
        <f t="shared" si="3"/>
        <v>0</v>
      </c>
      <c r="O16" s="250">
        <f t="shared" si="4"/>
        <v>0</v>
      </c>
      <c r="P16" s="250">
        <f t="shared" si="5"/>
        <v>0</v>
      </c>
      <c r="Q16" s="240">
        <f t="shared" si="6"/>
        <v>0</v>
      </c>
      <c r="R16" s="251">
        <f t="shared" si="0"/>
        <v>0</v>
      </c>
      <c r="S16" s="252" t="str">
        <f t="shared" si="7"/>
        <v/>
      </c>
      <c r="T16" s="407"/>
    </row>
    <row r="17" spans="1:20">
      <c r="A17" s="243">
        <f t="shared" si="1"/>
        <v>7</v>
      </c>
      <c r="B17" s="244"/>
      <c r="C17" s="244" t="s">
        <v>130</v>
      </c>
      <c r="D17" s="231"/>
      <c r="E17" s="245">
        <v>1994</v>
      </c>
      <c r="F17" s="246">
        <f>'Annual Budget '!G17</f>
        <v>1898480</v>
      </c>
      <c r="G17" s="392"/>
      <c r="H17" s="247">
        <f t="shared" si="8"/>
        <v>1898480</v>
      </c>
      <c r="I17" s="393"/>
      <c r="J17" s="253"/>
      <c r="K17" s="254"/>
      <c r="L17" s="254"/>
      <c r="M17" s="255"/>
      <c r="N17" s="249">
        <f t="shared" si="3"/>
        <v>1898480</v>
      </c>
      <c r="O17" s="250">
        <f t="shared" si="4"/>
        <v>0</v>
      </c>
      <c r="P17" s="250">
        <f t="shared" si="5"/>
        <v>1898480</v>
      </c>
      <c r="Q17" s="240">
        <f t="shared" si="6"/>
        <v>0</v>
      </c>
      <c r="R17" s="251">
        <f t="shared" si="0"/>
        <v>0.51995727483593968</v>
      </c>
      <c r="S17" s="252">
        <f t="shared" si="7"/>
        <v>0</v>
      </c>
      <c r="T17" s="407"/>
    </row>
    <row r="18" spans="1:20">
      <c r="A18" s="243">
        <f t="shared" si="1"/>
        <v>8</v>
      </c>
      <c r="B18" s="244"/>
      <c r="C18" s="244" t="s">
        <v>117</v>
      </c>
      <c r="D18" s="231"/>
      <c r="E18" s="245" t="s">
        <v>102</v>
      </c>
      <c r="F18" s="246">
        <f>'Annual Budget '!G18</f>
        <v>0</v>
      </c>
      <c r="G18" s="392"/>
      <c r="H18" s="247">
        <f t="shared" si="8"/>
        <v>0</v>
      </c>
      <c r="I18" s="393"/>
      <c r="J18" s="246">
        <f>'Annual Budget '!I18</f>
        <v>0</v>
      </c>
      <c r="K18" s="392"/>
      <c r="L18" s="247">
        <f t="shared" si="9"/>
        <v>0</v>
      </c>
      <c r="M18" s="393"/>
      <c r="N18" s="249">
        <f t="shared" si="3"/>
        <v>0</v>
      </c>
      <c r="O18" s="250">
        <f t="shared" si="4"/>
        <v>0</v>
      </c>
      <c r="P18" s="250">
        <f t="shared" si="5"/>
        <v>0</v>
      </c>
      <c r="Q18" s="240">
        <f t="shared" si="6"/>
        <v>0</v>
      </c>
      <c r="R18" s="251">
        <f t="shared" si="0"/>
        <v>0</v>
      </c>
      <c r="S18" s="252" t="str">
        <f t="shared" si="7"/>
        <v/>
      </c>
      <c r="T18" s="407"/>
    </row>
    <row r="19" spans="1:20">
      <c r="A19" s="243">
        <f t="shared" si="1"/>
        <v>9</v>
      </c>
      <c r="B19" s="396"/>
      <c r="C19" s="396" t="s">
        <v>181</v>
      </c>
      <c r="D19" s="394"/>
      <c r="E19" s="395"/>
      <c r="F19" s="246">
        <f>'Annual Budget '!G19</f>
        <v>0</v>
      </c>
      <c r="G19" s="392"/>
      <c r="H19" s="247">
        <f t="shared" si="8"/>
        <v>0</v>
      </c>
      <c r="I19" s="393"/>
      <c r="J19" s="246">
        <f>'Annual Budget '!I19</f>
        <v>0</v>
      </c>
      <c r="K19" s="392"/>
      <c r="L19" s="247">
        <f t="shared" si="9"/>
        <v>0</v>
      </c>
      <c r="M19" s="393"/>
      <c r="N19" s="249">
        <f t="shared" si="3"/>
        <v>0</v>
      </c>
      <c r="O19" s="250">
        <f t="shared" si="4"/>
        <v>0</v>
      </c>
      <c r="P19" s="250">
        <f t="shared" si="5"/>
        <v>0</v>
      </c>
      <c r="Q19" s="240">
        <f t="shared" si="6"/>
        <v>0</v>
      </c>
      <c r="R19" s="251">
        <f t="shared" si="0"/>
        <v>0</v>
      </c>
      <c r="S19" s="252" t="str">
        <f t="shared" si="7"/>
        <v/>
      </c>
      <c r="T19" s="407"/>
    </row>
    <row r="20" spans="1:20">
      <c r="A20" s="243">
        <f t="shared" si="1"/>
        <v>10</v>
      </c>
      <c r="B20" s="396"/>
      <c r="C20" s="396" t="s">
        <v>181</v>
      </c>
      <c r="D20" s="394"/>
      <c r="E20" s="395"/>
      <c r="F20" s="246">
        <f>'Annual Budget '!G20</f>
        <v>0</v>
      </c>
      <c r="G20" s="392"/>
      <c r="H20" s="247">
        <f t="shared" si="8"/>
        <v>0</v>
      </c>
      <c r="I20" s="393"/>
      <c r="J20" s="246">
        <f>'Annual Budget '!I20</f>
        <v>0</v>
      </c>
      <c r="K20" s="392"/>
      <c r="L20" s="247">
        <f t="shared" si="9"/>
        <v>0</v>
      </c>
      <c r="M20" s="393"/>
      <c r="N20" s="249">
        <f t="shared" si="3"/>
        <v>0</v>
      </c>
      <c r="O20" s="250">
        <f t="shared" si="4"/>
        <v>0</v>
      </c>
      <c r="P20" s="250">
        <f t="shared" si="5"/>
        <v>0</v>
      </c>
      <c r="Q20" s="240">
        <f t="shared" si="6"/>
        <v>0</v>
      </c>
      <c r="R20" s="251">
        <f t="shared" si="0"/>
        <v>0</v>
      </c>
      <c r="S20" s="252" t="str">
        <f t="shared" si="7"/>
        <v/>
      </c>
      <c r="T20" s="407"/>
    </row>
    <row r="21" spans="1:20">
      <c r="A21" s="243">
        <f t="shared" si="1"/>
        <v>11</v>
      </c>
      <c r="B21" s="396"/>
      <c r="C21" s="396" t="s">
        <v>181</v>
      </c>
      <c r="D21" s="394"/>
      <c r="E21" s="395"/>
      <c r="F21" s="246">
        <f>'Annual Budget '!G21</f>
        <v>0</v>
      </c>
      <c r="G21" s="392"/>
      <c r="H21" s="247">
        <f t="shared" si="8"/>
        <v>0</v>
      </c>
      <c r="I21" s="393"/>
      <c r="J21" s="246">
        <f>'Annual Budget '!I21</f>
        <v>0</v>
      </c>
      <c r="K21" s="392"/>
      <c r="L21" s="247">
        <f t="shared" si="9"/>
        <v>0</v>
      </c>
      <c r="M21" s="393"/>
      <c r="N21" s="249">
        <f t="shared" si="3"/>
        <v>0</v>
      </c>
      <c r="O21" s="250">
        <f t="shared" si="4"/>
        <v>0</v>
      </c>
      <c r="P21" s="250">
        <f t="shared" si="5"/>
        <v>0</v>
      </c>
      <c r="Q21" s="240">
        <f t="shared" si="6"/>
        <v>0</v>
      </c>
      <c r="R21" s="251">
        <f t="shared" si="0"/>
        <v>0</v>
      </c>
      <c r="S21" s="252" t="str">
        <f t="shared" si="7"/>
        <v/>
      </c>
      <c r="T21" s="407"/>
    </row>
    <row r="22" spans="1:20" ht="18" customHeight="1">
      <c r="A22" s="256">
        <f t="shared" si="1"/>
        <v>12</v>
      </c>
      <c r="B22" s="257" t="s">
        <v>43</v>
      </c>
      <c r="C22" s="257"/>
      <c r="D22" s="258"/>
      <c r="E22" s="259"/>
      <c r="F22" s="260">
        <f>SUM(F13:F21)</f>
        <v>1998480</v>
      </c>
      <c r="G22" s="261">
        <f t="shared" ref="G22:Q22" si="10">SUM(G13:G21)</f>
        <v>0</v>
      </c>
      <c r="H22" s="261">
        <f t="shared" si="10"/>
        <v>1998480</v>
      </c>
      <c r="I22" s="262">
        <f t="shared" si="10"/>
        <v>0</v>
      </c>
      <c r="J22" s="260">
        <f t="shared" si="10"/>
        <v>0</v>
      </c>
      <c r="K22" s="261">
        <f t="shared" si="10"/>
        <v>0</v>
      </c>
      <c r="L22" s="261">
        <f t="shared" si="10"/>
        <v>0</v>
      </c>
      <c r="M22" s="262">
        <f t="shared" si="10"/>
        <v>0</v>
      </c>
      <c r="N22" s="260">
        <f t="shared" si="10"/>
        <v>1998480</v>
      </c>
      <c r="O22" s="261">
        <f t="shared" si="10"/>
        <v>0</v>
      </c>
      <c r="P22" s="261">
        <f t="shared" si="10"/>
        <v>1998480</v>
      </c>
      <c r="Q22" s="262">
        <f t="shared" si="10"/>
        <v>0</v>
      </c>
      <c r="R22" s="263">
        <f t="shared" si="0"/>
        <v>0.54734535766198678</v>
      </c>
      <c r="S22" s="263">
        <f t="shared" si="7"/>
        <v>0</v>
      </c>
      <c r="T22" s="408"/>
    </row>
    <row r="23" spans="1:20">
      <c r="A23" s="243">
        <f t="shared" si="1"/>
        <v>13</v>
      </c>
      <c r="B23" s="244"/>
      <c r="C23" s="244"/>
      <c r="D23" s="231"/>
      <c r="E23" s="264"/>
      <c r="F23" s="246"/>
      <c r="G23" s="247"/>
      <c r="H23" s="247"/>
      <c r="I23" s="248"/>
      <c r="J23" s="246"/>
      <c r="K23" s="247"/>
      <c r="L23" s="247"/>
      <c r="M23" s="248"/>
      <c r="N23" s="246"/>
      <c r="O23" s="247"/>
      <c r="P23" s="247"/>
      <c r="Q23" s="248"/>
      <c r="R23" s="265"/>
      <c r="S23" s="265"/>
      <c r="T23" s="409"/>
    </row>
    <row r="24" spans="1:20" ht="18" customHeight="1">
      <c r="A24" s="234">
        <f t="shared" si="1"/>
        <v>14</v>
      </c>
      <c r="B24" s="235" t="s">
        <v>44</v>
      </c>
      <c r="C24" s="235"/>
      <c r="D24" s="236"/>
      <c r="E24" s="266"/>
      <c r="F24" s="249"/>
      <c r="G24" s="250"/>
      <c r="H24" s="250"/>
      <c r="I24" s="240"/>
      <c r="J24" s="249"/>
      <c r="K24" s="250"/>
      <c r="L24" s="250"/>
      <c r="M24" s="240"/>
      <c r="N24" s="249"/>
      <c r="O24" s="250"/>
      <c r="P24" s="250"/>
      <c r="Q24" s="240"/>
      <c r="R24" s="267"/>
      <c r="S24" s="267"/>
      <c r="T24" s="410"/>
    </row>
    <row r="25" spans="1:20">
      <c r="A25" s="243">
        <f t="shared" si="1"/>
        <v>15</v>
      </c>
      <c r="B25" s="244"/>
      <c r="C25" s="244" t="s">
        <v>45</v>
      </c>
      <c r="D25" s="231"/>
      <c r="E25" s="266"/>
      <c r="F25" s="249"/>
      <c r="G25" s="250"/>
      <c r="H25" s="250"/>
      <c r="I25" s="240"/>
      <c r="J25" s="249"/>
      <c r="K25" s="250"/>
      <c r="L25" s="250"/>
      <c r="M25" s="240"/>
      <c r="N25" s="249"/>
      <c r="O25" s="250"/>
      <c r="P25" s="250"/>
      <c r="Q25" s="240"/>
      <c r="R25" s="267"/>
      <c r="S25" s="267"/>
      <c r="T25" s="410"/>
    </row>
    <row r="26" spans="1:20">
      <c r="A26" s="243">
        <f t="shared" si="1"/>
        <v>16</v>
      </c>
      <c r="B26" s="244"/>
      <c r="C26" s="244"/>
      <c r="D26" s="231" t="s">
        <v>46</v>
      </c>
      <c r="E26" s="245">
        <v>3110</v>
      </c>
      <c r="F26" s="246">
        <f>'Annual Budget '!G26</f>
        <v>1208886.0752017479</v>
      </c>
      <c r="G26" s="392"/>
      <c r="H26" s="247">
        <f t="shared" ref="H26:H38" si="11">SUM(F26:G26)</f>
        <v>1208886.0752017479</v>
      </c>
      <c r="I26" s="393"/>
      <c r="J26" s="253"/>
      <c r="K26" s="254"/>
      <c r="L26" s="254"/>
      <c r="M26" s="255"/>
      <c r="N26" s="246">
        <f>F26+J26</f>
        <v>1208886.0752017479</v>
      </c>
      <c r="O26" s="247">
        <f>K26+G26</f>
        <v>0</v>
      </c>
      <c r="P26" s="247">
        <f>SUM(N26:O26)</f>
        <v>1208886.0752017479</v>
      </c>
      <c r="Q26" s="240">
        <f>M26+I26</f>
        <v>0</v>
      </c>
      <c r="R26" s="251">
        <f>P26/$P$85</f>
        <v>0.3310907195488052</v>
      </c>
      <c r="S26" s="251">
        <f t="shared" ref="S26:S27" si="12">IFERROR(Q26/P26,"")</f>
        <v>0</v>
      </c>
      <c r="T26" s="407"/>
    </row>
    <row r="27" spans="1:20">
      <c r="A27" s="243">
        <f t="shared" si="1"/>
        <v>17</v>
      </c>
      <c r="B27" s="244"/>
      <c r="C27" s="244"/>
      <c r="D27" s="231" t="s">
        <v>47</v>
      </c>
      <c r="E27" s="245">
        <v>3190</v>
      </c>
      <c r="F27" s="246">
        <f>'Annual Budget '!G27</f>
        <v>0</v>
      </c>
      <c r="G27" s="392"/>
      <c r="H27" s="247">
        <f t="shared" si="11"/>
        <v>0</v>
      </c>
      <c r="I27" s="393"/>
      <c r="J27" s="246">
        <f>'Annual Budget '!I27</f>
        <v>0</v>
      </c>
      <c r="K27" s="392"/>
      <c r="L27" s="247">
        <f t="shared" ref="L27" si="13">SUM(J27:K27)</f>
        <v>0</v>
      </c>
      <c r="M27" s="393"/>
      <c r="N27" s="246">
        <f>F27+J27</f>
        <v>0</v>
      </c>
      <c r="O27" s="247">
        <f>K27+G27</f>
        <v>0</v>
      </c>
      <c r="P27" s="247">
        <f>SUM(N27:O27)</f>
        <v>0</v>
      </c>
      <c r="Q27" s="240">
        <f>M27+I27</f>
        <v>0</v>
      </c>
      <c r="R27" s="251">
        <f>P27/$P$85</f>
        <v>0</v>
      </c>
      <c r="S27" s="251" t="str">
        <f t="shared" si="12"/>
        <v/>
      </c>
      <c r="T27" s="407"/>
    </row>
    <row r="28" spans="1:20">
      <c r="A28" s="243">
        <f t="shared" si="1"/>
        <v>18</v>
      </c>
      <c r="B28" s="244"/>
      <c r="C28" s="244" t="s">
        <v>48</v>
      </c>
      <c r="D28" s="231"/>
      <c r="E28" s="237"/>
      <c r="F28" s="249"/>
      <c r="G28" s="250"/>
      <c r="H28" s="250"/>
      <c r="I28" s="240"/>
      <c r="J28" s="249"/>
      <c r="K28" s="250"/>
      <c r="L28" s="250"/>
      <c r="M28" s="240"/>
      <c r="N28" s="249"/>
      <c r="O28" s="250"/>
      <c r="P28" s="250"/>
      <c r="Q28" s="240"/>
      <c r="R28" s="251"/>
      <c r="S28" s="251"/>
      <c r="T28" s="410"/>
    </row>
    <row r="29" spans="1:20">
      <c r="A29" s="243">
        <f t="shared" si="1"/>
        <v>19</v>
      </c>
      <c r="B29" s="244"/>
      <c r="C29" s="244"/>
      <c r="D29" s="231" t="s">
        <v>49</v>
      </c>
      <c r="E29" s="245">
        <v>3220</v>
      </c>
      <c r="F29" s="246">
        <f>'Annual Budget '!G29</f>
        <v>0</v>
      </c>
      <c r="G29" s="392"/>
      <c r="H29" s="247">
        <f t="shared" si="11"/>
        <v>0</v>
      </c>
      <c r="I29" s="393"/>
      <c r="J29" s="246">
        <f>'Annual Budget '!I29</f>
        <v>0</v>
      </c>
      <c r="K29" s="392"/>
      <c r="L29" s="247">
        <f t="shared" ref="L29:L38" si="14">SUM(J29:K29)</f>
        <v>0</v>
      </c>
      <c r="M29" s="393"/>
      <c r="N29" s="246">
        <f t="shared" ref="N29:N38" si="15">F29+J29</f>
        <v>0</v>
      </c>
      <c r="O29" s="247">
        <f t="shared" ref="O29:O38" si="16">K29+G29</f>
        <v>0</v>
      </c>
      <c r="P29" s="247">
        <f t="shared" ref="P29:P38" si="17">SUM(N29:O29)</f>
        <v>0</v>
      </c>
      <c r="Q29" s="240">
        <f t="shared" ref="Q29:Q38" si="18">M29+I29</f>
        <v>0</v>
      </c>
      <c r="R29" s="251">
        <f t="shared" ref="R29:R39" si="19">P29/$P$85</f>
        <v>0</v>
      </c>
      <c r="S29" s="251" t="str">
        <f t="shared" ref="S29:S39" si="20">IFERROR(Q29/P29,"")</f>
        <v/>
      </c>
      <c r="T29" s="407"/>
    </row>
    <row r="30" spans="1:20">
      <c r="A30" s="243">
        <f t="shared" si="1"/>
        <v>20</v>
      </c>
      <c r="B30" s="244"/>
      <c r="C30" s="244"/>
      <c r="D30" s="231" t="s">
        <v>50</v>
      </c>
      <c r="E30" s="245">
        <v>3230</v>
      </c>
      <c r="F30" s="246">
        <f>'Annual Budget '!G30</f>
        <v>0</v>
      </c>
      <c r="G30" s="392"/>
      <c r="H30" s="247">
        <f t="shared" si="11"/>
        <v>0</v>
      </c>
      <c r="I30" s="393"/>
      <c r="J30" s="253"/>
      <c r="K30" s="254"/>
      <c r="L30" s="254"/>
      <c r="M30" s="255"/>
      <c r="N30" s="246">
        <f t="shared" si="15"/>
        <v>0</v>
      </c>
      <c r="O30" s="247">
        <f t="shared" si="16"/>
        <v>0</v>
      </c>
      <c r="P30" s="247">
        <f t="shared" si="17"/>
        <v>0</v>
      </c>
      <c r="Q30" s="240">
        <f t="shared" si="18"/>
        <v>0</v>
      </c>
      <c r="R30" s="251">
        <f t="shared" si="19"/>
        <v>0</v>
      </c>
      <c r="S30" s="251" t="str">
        <f t="shared" si="20"/>
        <v/>
      </c>
      <c r="T30" s="407"/>
    </row>
    <row r="31" spans="1:20">
      <c r="A31" s="243">
        <f t="shared" si="1"/>
        <v>21</v>
      </c>
      <c r="B31" s="244"/>
      <c r="C31" s="244"/>
      <c r="D31" s="231" t="s">
        <v>94</v>
      </c>
      <c r="E31" s="245">
        <v>3290</v>
      </c>
      <c r="F31" s="246">
        <f>'Annual Budget '!G31</f>
        <v>0</v>
      </c>
      <c r="G31" s="392"/>
      <c r="H31" s="247">
        <f t="shared" si="11"/>
        <v>0</v>
      </c>
      <c r="I31" s="393"/>
      <c r="J31" s="246">
        <f>'Annual Budget '!I31</f>
        <v>0</v>
      </c>
      <c r="K31" s="392"/>
      <c r="L31" s="247">
        <f t="shared" si="14"/>
        <v>0</v>
      </c>
      <c r="M31" s="393"/>
      <c r="N31" s="246">
        <f t="shared" si="15"/>
        <v>0</v>
      </c>
      <c r="O31" s="247">
        <f t="shared" si="16"/>
        <v>0</v>
      </c>
      <c r="P31" s="247">
        <f t="shared" si="17"/>
        <v>0</v>
      </c>
      <c r="Q31" s="240">
        <f t="shared" si="18"/>
        <v>0</v>
      </c>
      <c r="R31" s="251">
        <f t="shared" si="19"/>
        <v>0</v>
      </c>
      <c r="S31" s="251" t="str">
        <f t="shared" si="20"/>
        <v/>
      </c>
      <c r="T31" s="407"/>
    </row>
    <row r="32" spans="1:20">
      <c r="A32" s="243">
        <f t="shared" si="1"/>
        <v>22</v>
      </c>
      <c r="B32" s="244"/>
      <c r="C32" s="244"/>
      <c r="D32" s="231" t="s">
        <v>164</v>
      </c>
      <c r="E32" s="245">
        <v>3240</v>
      </c>
      <c r="F32" s="246">
        <f>'Annual Budget '!G32</f>
        <v>0</v>
      </c>
      <c r="G32" s="392"/>
      <c r="H32" s="247">
        <f t="shared" si="11"/>
        <v>0</v>
      </c>
      <c r="I32" s="393"/>
      <c r="J32" s="246">
        <f>'Annual Budget '!I32</f>
        <v>0</v>
      </c>
      <c r="K32" s="392"/>
      <c r="L32" s="247">
        <f t="shared" si="14"/>
        <v>0</v>
      </c>
      <c r="M32" s="393"/>
      <c r="N32" s="246">
        <f t="shared" si="15"/>
        <v>0</v>
      </c>
      <c r="O32" s="247">
        <f t="shared" si="16"/>
        <v>0</v>
      </c>
      <c r="P32" s="247">
        <f t="shared" si="17"/>
        <v>0</v>
      </c>
      <c r="Q32" s="240">
        <f t="shared" si="18"/>
        <v>0</v>
      </c>
      <c r="R32" s="251">
        <f t="shared" si="19"/>
        <v>0</v>
      </c>
      <c r="S32" s="251" t="str">
        <f t="shared" si="20"/>
        <v/>
      </c>
      <c r="T32" s="407"/>
    </row>
    <row r="33" spans="1:20">
      <c r="A33" s="243">
        <f t="shared" si="1"/>
        <v>23</v>
      </c>
      <c r="B33" s="244"/>
      <c r="C33" s="244"/>
      <c r="D33" s="231" t="s">
        <v>133</v>
      </c>
      <c r="E33" s="245">
        <v>3290</v>
      </c>
      <c r="F33" s="246">
        <f>'Annual Budget '!G33</f>
        <v>0</v>
      </c>
      <c r="G33" s="392"/>
      <c r="H33" s="247">
        <f t="shared" si="11"/>
        <v>0</v>
      </c>
      <c r="I33" s="393"/>
      <c r="J33" s="246">
        <f>'Annual Budget '!I33</f>
        <v>0</v>
      </c>
      <c r="K33" s="392"/>
      <c r="L33" s="247">
        <f t="shared" si="14"/>
        <v>0</v>
      </c>
      <c r="M33" s="393"/>
      <c r="N33" s="246">
        <f t="shared" si="15"/>
        <v>0</v>
      </c>
      <c r="O33" s="247">
        <f t="shared" si="16"/>
        <v>0</v>
      </c>
      <c r="P33" s="247">
        <f t="shared" si="17"/>
        <v>0</v>
      </c>
      <c r="Q33" s="240">
        <f t="shared" si="18"/>
        <v>0</v>
      </c>
      <c r="R33" s="251">
        <f t="shared" si="19"/>
        <v>0</v>
      </c>
      <c r="S33" s="251" t="str">
        <f t="shared" si="20"/>
        <v/>
      </c>
      <c r="T33" s="407"/>
    </row>
    <row r="34" spans="1:20">
      <c r="A34" s="243">
        <f t="shared" si="1"/>
        <v>24</v>
      </c>
      <c r="B34" s="244"/>
      <c r="C34" s="244"/>
      <c r="D34" s="231" t="s">
        <v>137</v>
      </c>
      <c r="E34" s="245">
        <v>3290</v>
      </c>
      <c r="F34" s="246">
        <f>'Annual Budget '!G34</f>
        <v>0</v>
      </c>
      <c r="G34" s="392"/>
      <c r="H34" s="247">
        <f t="shared" si="11"/>
        <v>0</v>
      </c>
      <c r="I34" s="393"/>
      <c r="J34" s="246">
        <f>'Annual Budget '!I34</f>
        <v>0</v>
      </c>
      <c r="K34" s="392"/>
      <c r="L34" s="247">
        <f t="shared" si="14"/>
        <v>0</v>
      </c>
      <c r="M34" s="393"/>
      <c r="N34" s="246">
        <f t="shared" si="15"/>
        <v>0</v>
      </c>
      <c r="O34" s="247">
        <f t="shared" si="16"/>
        <v>0</v>
      </c>
      <c r="P34" s="247">
        <f t="shared" si="17"/>
        <v>0</v>
      </c>
      <c r="Q34" s="240">
        <f t="shared" si="18"/>
        <v>0</v>
      </c>
      <c r="R34" s="251">
        <f t="shared" si="19"/>
        <v>0</v>
      </c>
      <c r="S34" s="251" t="str">
        <f t="shared" si="20"/>
        <v/>
      </c>
      <c r="T34" s="407"/>
    </row>
    <row r="35" spans="1:20">
      <c r="A35" s="243">
        <f t="shared" si="1"/>
        <v>25</v>
      </c>
      <c r="B35" s="396"/>
      <c r="C35" s="396" t="s">
        <v>181</v>
      </c>
      <c r="D35" s="394"/>
      <c r="E35" s="395"/>
      <c r="F35" s="246">
        <f>'Annual Budget '!G35</f>
        <v>0</v>
      </c>
      <c r="G35" s="392"/>
      <c r="H35" s="247">
        <f t="shared" si="11"/>
        <v>0</v>
      </c>
      <c r="I35" s="393"/>
      <c r="J35" s="246">
        <f>'Annual Budget '!I35</f>
        <v>0</v>
      </c>
      <c r="K35" s="392"/>
      <c r="L35" s="247">
        <f t="shared" si="14"/>
        <v>0</v>
      </c>
      <c r="M35" s="393"/>
      <c r="N35" s="246">
        <f t="shared" si="15"/>
        <v>0</v>
      </c>
      <c r="O35" s="247">
        <f t="shared" si="16"/>
        <v>0</v>
      </c>
      <c r="P35" s="247">
        <f t="shared" si="17"/>
        <v>0</v>
      </c>
      <c r="Q35" s="240">
        <f t="shared" si="18"/>
        <v>0</v>
      </c>
      <c r="R35" s="251">
        <f t="shared" si="19"/>
        <v>0</v>
      </c>
      <c r="S35" s="251" t="str">
        <f t="shared" si="20"/>
        <v/>
      </c>
      <c r="T35" s="407"/>
    </row>
    <row r="36" spans="1:20">
      <c r="A36" s="243">
        <f t="shared" si="1"/>
        <v>26</v>
      </c>
      <c r="B36" s="396"/>
      <c r="C36" s="396" t="s">
        <v>181</v>
      </c>
      <c r="D36" s="394"/>
      <c r="E36" s="395"/>
      <c r="F36" s="246">
        <f>'Annual Budget '!G36</f>
        <v>0</v>
      </c>
      <c r="G36" s="392"/>
      <c r="H36" s="247">
        <f t="shared" si="11"/>
        <v>0</v>
      </c>
      <c r="I36" s="393"/>
      <c r="J36" s="246">
        <f>'Annual Budget '!I36</f>
        <v>0</v>
      </c>
      <c r="K36" s="392"/>
      <c r="L36" s="247">
        <f t="shared" si="14"/>
        <v>0</v>
      </c>
      <c r="M36" s="393"/>
      <c r="N36" s="246">
        <f t="shared" si="15"/>
        <v>0</v>
      </c>
      <c r="O36" s="247">
        <f t="shared" si="16"/>
        <v>0</v>
      </c>
      <c r="P36" s="247">
        <f t="shared" si="17"/>
        <v>0</v>
      </c>
      <c r="Q36" s="240">
        <f t="shared" si="18"/>
        <v>0</v>
      </c>
      <c r="R36" s="251">
        <f t="shared" si="19"/>
        <v>0</v>
      </c>
      <c r="S36" s="251" t="str">
        <f t="shared" si="20"/>
        <v/>
      </c>
      <c r="T36" s="407"/>
    </row>
    <row r="37" spans="1:20">
      <c r="A37" s="243">
        <f t="shared" si="1"/>
        <v>27</v>
      </c>
      <c r="B37" s="396"/>
      <c r="C37" s="396" t="s">
        <v>181</v>
      </c>
      <c r="D37" s="394"/>
      <c r="E37" s="397"/>
      <c r="F37" s="246">
        <f>'Annual Budget '!G37</f>
        <v>0</v>
      </c>
      <c r="G37" s="392"/>
      <c r="H37" s="247">
        <f t="shared" si="11"/>
        <v>0</v>
      </c>
      <c r="I37" s="393"/>
      <c r="J37" s="246">
        <f>'Annual Budget '!I37</f>
        <v>0</v>
      </c>
      <c r="K37" s="392"/>
      <c r="L37" s="247">
        <f t="shared" si="14"/>
        <v>0</v>
      </c>
      <c r="M37" s="393"/>
      <c r="N37" s="246">
        <f t="shared" si="15"/>
        <v>0</v>
      </c>
      <c r="O37" s="247">
        <f t="shared" si="16"/>
        <v>0</v>
      </c>
      <c r="P37" s="247">
        <f t="shared" si="17"/>
        <v>0</v>
      </c>
      <c r="Q37" s="240">
        <f t="shared" si="18"/>
        <v>0</v>
      </c>
      <c r="R37" s="251">
        <f t="shared" si="19"/>
        <v>0</v>
      </c>
      <c r="S37" s="251" t="str">
        <f t="shared" si="20"/>
        <v/>
      </c>
      <c r="T37" s="407"/>
    </row>
    <row r="38" spans="1:20">
      <c r="A38" s="243">
        <f t="shared" si="1"/>
        <v>28</v>
      </c>
      <c r="B38" s="396"/>
      <c r="C38" s="396" t="s">
        <v>181</v>
      </c>
      <c r="D38" s="394"/>
      <c r="E38" s="397"/>
      <c r="F38" s="246">
        <f>'Annual Budget '!G38</f>
        <v>0</v>
      </c>
      <c r="G38" s="392"/>
      <c r="H38" s="247">
        <f t="shared" si="11"/>
        <v>0</v>
      </c>
      <c r="I38" s="393"/>
      <c r="J38" s="246">
        <f>'Annual Budget '!I38</f>
        <v>0</v>
      </c>
      <c r="K38" s="392"/>
      <c r="L38" s="247">
        <f t="shared" si="14"/>
        <v>0</v>
      </c>
      <c r="M38" s="393"/>
      <c r="N38" s="246">
        <f t="shared" si="15"/>
        <v>0</v>
      </c>
      <c r="O38" s="247">
        <f t="shared" si="16"/>
        <v>0</v>
      </c>
      <c r="P38" s="247">
        <f t="shared" si="17"/>
        <v>0</v>
      </c>
      <c r="Q38" s="240">
        <f t="shared" si="18"/>
        <v>0</v>
      </c>
      <c r="R38" s="251">
        <f t="shared" si="19"/>
        <v>0</v>
      </c>
      <c r="S38" s="251" t="str">
        <f t="shared" si="20"/>
        <v/>
      </c>
      <c r="T38" s="407"/>
    </row>
    <row r="39" spans="1:20" ht="18" customHeight="1">
      <c r="A39" s="256">
        <f t="shared" si="1"/>
        <v>29</v>
      </c>
      <c r="B39" s="257" t="s">
        <v>51</v>
      </c>
      <c r="C39" s="257"/>
      <c r="D39" s="258"/>
      <c r="E39" s="259"/>
      <c r="F39" s="260">
        <f t="shared" ref="F39:Q39" si="21">SUM(F26:F38)</f>
        <v>1208886.0752017479</v>
      </c>
      <c r="G39" s="261">
        <f t="shared" si="21"/>
        <v>0</v>
      </c>
      <c r="H39" s="261">
        <f t="shared" si="21"/>
        <v>1208886.0752017479</v>
      </c>
      <c r="I39" s="262">
        <f t="shared" si="21"/>
        <v>0</v>
      </c>
      <c r="J39" s="260">
        <f t="shared" si="21"/>
        <v>0</v>
      </c>
      <c r="K39" s="261">
        <f t="shared" si="21"/>
        <v>0</v>
      </c>
      <c r="L39" s="261">
        <f t="shared" si="21"/>
        <v>0</v>
      </c>
      <c r="M39" s="262">
        <f t="shared" si="21"/>
        <v>0</v>
      </c>
      <c r="N39" s="260">
        <f t="shared" si="21"/>
        <v>1208886.0752017479</v>
      </c>
      <c r="O39" s="261">
        <f t="shared" si="21"/>
        <v>0</v>
      </c>
      <c r="P39" s="261">
        <f t="shared" si="21"/>
        <v>1208886.0752017479</v>
      </c>
      <c r="Q39" s="262">
        <f t="shared" si="21"/>
        <v>0</v>
      </c>
      <c r="R39" s="263">
        <f t="shared" si="19"/>
        <v>0.3310907195488052</v>
      </c>
      <c r="S39" s="263">
        <f t="shared" si="20"/>
        <v>0</v>
      </c>
      <c r="T39" s="408"/>
    </row>
    <row r="40" spans="1:20" ht="15.75" thickBot="1">
      <c r="A40" s="218">
        <f t="shared" si="1"/>
        <v>30</v>
      </c>
      <c r="B40" s="185"/>
      <c r="C40" s="185"/>
      <c r="D40" s="186"/>
      <c r="E40" s="187"/>
      <c r="F40" s="221"/>
      <c r="G40" s="224"/>
      <c r="H40" s="224"/>
      <c r="I40" s="186"/>
      <c r="J40" s="221"/>
      <c r="K40" s="224"/>
      <c r="L40" s="224"/>
      <c r="M40" s="186"/>
      <c r="N40" s="221"/>
      <c r="O40" s="224"/>
      <c r="P40" s="224"/>
      <c r="Q40" s="186"/>
      <c r="R40" s="188"/>
      <c r="S40" s="188"/>
      <c r="T40" s="411"/>
    </row>
    <row r="41" spans="1:20" ht="18" customHeight="1" thickTop="1">
      <c r="A41" s="268">
        <f t="shared" si="1"/>
        <v>31</v>
      </c>
      <c r="B41" s="269" t="s">
        <v>52</v>
      </c>
      <c r="C41" s="269"/>
      <c r="D41" s="270"/>
      <c r="E41" s="271"/>
      <c r="F41" s="272"/>
      <c r="G41" s="273"/>
      <c r="H41" s="273"/>
      <c r="I41" s="274"/>
      <c r="J41" s="272"/>
      <c r="K41" s="273"/>
      <c r="L41" s="273"/>
      <c r="M41" s="274"/>
      <c r="N41" s="272"/>
      <c r="O41" s="273"/>
      <c r="P41" s="273"/>
      <c r="Q41" s="274"/>
      <c r="R41" s="275"/>
      <c r="S41" s="275"/>
      <c r="T41" s="412"/>
    </row>
    <row r="42" spans="1:20">
      <c r="A42" s="243">
        <f t="shared" si="1"/>
        <v>32</v>
      </c>
      <c r="B42" s="244"/>
      <c r="C42" s="244" t="s">
        <v>53</v>
      </c>
      <c r="D42" s="231"/>
      <c r="E42" s="266"/>
      <c r="F42" s="238"/>
      <c r="G42" s="239"/>
      <c r="H42" s="239"/>
      <c r="I42" s="241"/>
      <c r="J42" s="238"/>
      <c r="K42" s="239"/>
      <c r="L42" s="239"/>
      <c r="M42" s="241"/>
      <c r="N42" s="238"/>
      <c r="O42" s="239"/>
      <c r="P42" s="239"/>
      <c r="Q42" s="241"/>
      <c r="R42" s="251"/>
      <c r="S42" s="251"/>
      <c r="T42" s="413"/>
    </row>
    <row r="43" spans="1:20">
      <c r="A43" s="243">
        <f t="shared" si="1"/>
        <v>33</v>
      </c>
      <c r="B43" s="244"/>
      <c r="C43" s="244"/>
      <c r="D43" s="231" t="s">
        <v>110</v>
      </c>
      <c r="E43" s="245">
        <v>4110</v>
      </c>
      <c r="F43" s="246">
        <f>'Annual Budget '!G43</f>
        <v>0</v>
      </c>
      <c r="G43" s="392"/>
      <c r="H43" s="247">
        <f t="shared" ref="H43:H79" si="22">SUM(F43:G43)</f>
        <v>0</v>
      </c>
      <c r="I43" s="393"/>
      <c r="J43" s="253"/>
      <c r="K43" s="254"/>
      <c r="L43" s="254"/>
      <c r="M43" s="255"/>
      <c r="N43" s="246">
        <f t="shared" ref="N43:N44" si="23">F43+J43</f>
        <v>0</v>
      </c>
      <c r="O43" s="247">
        <f t="shared" ref="O43:O44" si="24">K43+G43</f>
        <v>0</v>
      </c>
      <c r="P43" s="247">
        <f t="shared" ref="P43:P44" si="25">SUM(N43:O43)</f>
        <v>0</v>
      </c>
      <c r="Q43" s="240">
        <f t="shared" ref="Q43:Q44" si="26">M43+I43</f>
        <v>0</v>
      </c>
      <c r="R43" s="251">
        <f>P43/$P$85</f>
        <v>0</v>
      </c>
      <c r="S43" s="251" t="str">
        <f t="shared" ref="S43:S44" si="27">IFERROR(Q43/P43,"")</f>
        <v/>
      </c>
      <c r="T43" s="407"/>
    </row>
    <row r="44" spans="1:20">
      <c r="A44" s="243">
        <f t="shared" si="1"/>
        <v>34</v>
      </c>
      <c r="B44" s="244"/>
      <c r="C44" s="244"/>
      <c r="D44" s="231" t="s">
        <v>120</v>
      </c>
      <c r="E44" s="245">
        <v>4190</v>
      </c>
      <c r="F44" s="246">
        <f>'Annual Budget '!G44</f>
        <v>0</v>
      </c>
      <c r="G44" s="392"/>
      <c r="H44" s="247">
        <f t="shared" si="22"/>
        <v>0</v>
      </c>
      <c r="I44" s="393"/>
      <c r="J44" s="246">
        <f>'Annual Budget '!I44</f>
        <v>0</v>
      </c>
      <c r="K44" s="392"/>
      <c r="L44" s="247">
        <f t="shared" ref="L44" si="28">SUM(J44:K44)</f>
        <v>0</v>
      </c>
      <c r="M44" s="393"/>
      <c r="N44" s="246">
        <f t="shared" si="23"/>
        <v>0</v>
      </c>
      <c r="O44" s="247">
        <f t="shared" si="24"/>
        <v>0</v>
      </c>
      <c r="P44" s="247">
        <f t="shared" si="25"/>
        <v>0</v>
      </c>
      <c r="Q44" s="240">
        <f t="shared" si="26"/>
        <v>0</v>
      </c>
      <c r="R44" s="251">
        <f>P44/$P$85</f>
        <v>0</v>
      </c>
      <c r="S44" s="251" t="str">
        <f t="shared" si="27"/>
        <v/>
      </c>
      <c r="T44" s="407"/>
    </row>
    <row r="45" spans="1:20">
      <c r="A45" s="243">
        <f t="shared" si="1"/>
        <v>35</v>
      </c>
      <c r="B45" s="244"/>
      <c r="C45" s="244" t="s">
        <v>54</v>
      </c>
      <c r="D45" s="231"/>
      <c r="E45" s="237"/>
      <c r="F45" s="249"/>
      <c r="G45" s="250"/>
      <c r="H45" s="250"/>
      <c r="I45" s="240"/>
      <c r="J45" s="249"/>
      <c r="K45" s="250"/>
      <c r="L45" s="250"/>
      <c r="M45" s="240"/>
      <c r="N45" s="249"/>
      <c r="O45" s="250"/>
      <c r="P45" s="250"/>
      <c r="Q45" s="240"/>
      <c r="R45" s="251"/>
      <c r="S45" s="251"/>
      <c r="T45" s="414"/>
    </row>
    <row r="46" spans="1:20">
      <c r="A46" s="243">
        <f t="shared" si="1"/>
        <v>36</v>
      </c>
      <c r="B46" s="244"/>
      <c r="C46" s="244"/>
      <c r="D46" s="231" t="s">
        <v>111</v>
      </c>
      <c r="E46" s="245">
        <v>4330</v>
      </c>
      <c r="F46" s="246">
        <f>'Annual Budget '!G46</f>
        <v>0</v>
      </c>
      <c r="G46" s="392"/>
      <c r="H46" s="247">
        <f t="shared" si="22"/>
        <v>0</v>
      </c>
      <c r="I46" s="393"/>
      <c r="J46" s="246">
        <f>'Annual Budget '!I46</f>
        <v>0</v>
      </c>
      <c r="K46" s="392"/>
      <c r="L46" s="247">
        <f t="shared" ref="L46" si="29">SUM(J46:K46)</f>
        <v>0</v>
      </c>
      <c r="M46" s="393"/>
      <c r="N46" s="246">
        <f t="shared" ref="N46:N47" si="30">F46+J46</f>
        <v>0</v>
      </c>
      <c r="O46" s="247">
        <f t="shared" ref="O46:O47" si="31">K46+G46</f>
        <v>0</v>
      </c>
      <c r="P46" s="247">
        <f t="shared" ref="P46:P47" si="32">SUM(N46:O46)</f>
        <v>0</v>
      </c>
      <c r="Q46" s="240">
        <f t="shared" ref="Q46:Q47" si="33">M46+I46</f>
        <v>0</v>
      </c>
      <c r="R46" s="251">
        <f>P46/$P$85</f>
        <v>0</v>
      </c>
      <c r="S46" s="251" t="str">
        <f t="shared" ref="S46:S48" si="34">IFERROR(Q46/P46,"")</f>
        <v/>
      </c>
      <c r="T46" s="414"/>
    </row>
    <row r="47" spans="1:20">
      <c r="A47" s="243">
        <f t="shared" si="1"/>
        <v>37</v>
      </c>
      <c r="B47" s="244"/>
      <c r="C47" s="244"/>
      <c r="D47" s="231" t="s">
        <v>55</v>
      </c>
      <c r="E47" s="245">
        <v>4390</v>
      </c>
      <c r="F47" s="246">
        <f>'Annual Budget '!G47</f>
        <v>0</v>
      </c>
      <c r="G47" s="392"/>
      <c r="H47" s="247">
        <f t="shared" si="22"/>
        <v>0</v>
      </c>
      <c r="I47" s="393"/>
      <c r="J47" s="253"/>
      <c r="K47" s="254"/>
      <c r="L47" s="254"/>
      <c r="M47" s="255"/>
      <c r="N47" s="246">
        <f t="shared" si="30"/>
        <v>0</v>
      </c>
      <c r="O47" s="247">
        <f t="shared" si="31"/>
        <v>0</v>
      </c>
      <c r="P47" s="247">
        <f t="shared" si="32"/>
        <v>0</v>
      </c>
      <c r="Q47" s="240">
        <f t="shared" si="33"/>
        <v>0</v>
      </c>
      <c r="R47" s="251">
        <f>P47/$P$85</f>
        <v>0</v>
      </c>
      <c r="S47" s="251" t="str">
        <f t="shared" si="34"/>
        <v/>
      </c>
      <c r="T47" s="407"/>
    </row>
    <row r="48" spans="1:20">
      <c r="A48" s="243">
        <f t="shared" si="1"/>
        <v>38</v>
      </c>
      <c r="B48" s="244"/>
      <c r="C48" s="244"/>
      <c r="D48" s="231"/>
      <c r="E48" s="245"/>
      <c r="F48" s="246">
        <f>'Annual Budget '!G48</f>
        <v>0</v>
      </c>
      <c r="G48" s="392"/>
      <c r="H48" s="247">
        <f t="shared" si="22"/>
        <v>0</v>
      </c>
      <c r="I48" s="393"/>
      <c r="J48" s="246">
        <f>'Annual Budget '!I48</f>
        <v>0</v>
      </c>
      <c r="K48" s="392"/>
      <c r="L48" s="247">
        <f t="shared" ref="L48:L51" si="35">SUM(J48:K48)</f>
        <v>0</v>
      </c>
      <c r="M48" s="393"/>
      <c r="N48" s="246">
        <f>F48+J48</f>
        <v>0</v>
      </c>
      <c r="O48" s="247">
        <f>K48+G48</f>
        <v>0</v>
      </c>
      <c r="P48" s="247">
        <f>SUM(N48:O48)</f>
        <v>0</v>
      </c>
      <c r="Q48" s="240">
        <f>M48+I48</f>
        <v>0</v>
      </c>
      <c r="R48" s="251">
        <f>P48/$P$85</f>
        <v>0</v>
      </c>
      <c r="S48" s="251" t="str">
        <f t="shared" si="34"/>
        <v/>
      </c>
      <c r="T48" s="407"/>
    </row>
    <row r="49" spans="1:20">
      <c r="A49" s="243">
        <f t="shared" si="1"/>
        <v>39</v>
      </c>
      <c r="B49" s="244" t="s">
        <v>56</v>
      </c>
      <c r="C49" s="244"/>
      <c r="D49" s="231"/>
      <c r="E49" s="237"/>
      <c r="F49" s="249"/>
      <c r="G49" s="250"/>
      <c r="H49" s="250"/>
      <c r="I49" s="240"/>
      <c r="J49" s="249"/>
      <c r="K49" s="250"/>
      <c r="L49" s="250"/>
      <c r="M49" s="240"/>
      <c r="N49" s="249"/>
      <c r="O49" s="250"/>
      <c r="P49" s="250"/>
      <c r="Q49" s="240"/>
      <c r="R49" s="251"/>
      <c r="S49" s="251"/>
      <c r="T49" s="414"/>
    </row>
    <row r="50" spans="1:20">
      <c r="A50" s="243">
        <f t="shared" si="1"/>
        <v>40</v>
      </c>
      <c r="B50" s="244"/>
      <c r="C50" s="244"/>
      <c r="D50" s="231" t="s">
        <v>112</v>
      </c>
      <c r="E50" s="245">
        <v>4510</v>
      </c>
      <c r="F50" s="249"/>
      <c r="G50" s="250"/>
      <c r="H50" s="250"/>
      <c r="I50" s="240"/>
      <c r="J50" s="246">
        <f>'Annual Budget '!I50</f>
        <v>0</v>
      </c>
      <c r="K50" s="392"/>
      <c r="L50" s="247">
        <f t="shared" si="35"/>
        <v>0</v>
      </c>
      <c r="M50" s="393"/>
      <c r="N50" s="246">
        <f t="shared" ref="N50:N51" si="36">F50+J50</f>
        <v>0</v>
      </c>
      <c r="O50" s="247">
        <f t="shared" ref="O50:O51" si="37">K50+G50</f>
        <v>0</v>
      </c>
      <c r="P50" s="247">
        <f t="shared" ref="P50:P51" si="38">SUM(N50:O50)</f>
        <v>0</v>
      </c>
      <c r="Q50" s="240">
        <f t="shared" ref="Q50:Q51" si="39">M50+I50</f>
        <v>0</v>
      </c>
      <c r="R50" s="251">
        <f>P50/$P$85</f>
        <v>0</v>
      </c>
      <c r="S50" s="251" t="str">
        <f t="shared" ref="S50:S51" si="40">IFERROR(Q50/P50,"")</f>
        <v/>
      </c>
      <c r="T50" s="407"/>
    </row>
    <row r="51" spans="1:20">
      <c r="A51" s="243">
        <f t="shared" si="1"/>
        <v>41</v>
      </c>
      <c r="B51" s="244"/>
      <c r="C51" s="244"/>
      <c r="D51" s="231" t="s">
        <v>3</v>
      </c>
      <c r="E51" s="245">
        <v>4515</v>
      </c>
      <c r="F51" s="249"/>
      <c r="G51" s="250"/>
      <c r="H51" s="250"/>
      <c r="I51" s="240"/>
      <c r="J51" s="246">
        <f>'Annual Budget '!I51</f>
        <v>0</v>
      </c>
      <c r="K51" s="392"/>
      <c r="L51" s="247">
        <f t="shared" si="35"/>
        <v>0</v>
      </c>
      <c r="M51" s="393"/>
      <c r="N51" s="246">
        <f t="shared" si="36"/>
        <v>0</v>
      </c>
      <c r="O51" s="247">
        <f t="shared" si="37"/>
        <v>0</v>
      </c>
      <c r="P51" s="247">
        <f t="shared" si="38"/>
        <v>0</v>
      </c>
      <c r="Q51" s="240">
        <f t="shared" si="39"/>
        <v>0</v>
      </c>
      <c r="R51" s="251">
        <f>P51/$P$85</f>
        <v>0</v>
      </c>
      <c r="S51" s="251" t="str">
        <f t="shared" si="40"/>
        <v/>
      </c>
      <c r="T51" s="407"/>
    </row>
    <row r="52" spans="1:20">
      <c r="A52" s="243">
        <f t="shared" si="1"/>
        <v>42</v>
      </c>
      <c r="B52" s="244"/>
      <c r="C52" s="244"/>
      <c r="D52" s="231" t="s">
        <v>4</v>
      </c>
      <c r="E52" s="237"/>
      <c r="F52" s="249"/>
      <c r="G52" s="250"/>
      <c r="H52" s="250"/>
      <c r="I52" s="240"/>
      <c r="J52" s="249"/>
      <c r="K52" s="250"/>
      <c r="L52" s="250"/>
      <c r="M52" s="240"/>
      <c r="N52" s="249"/>
      <c r="O52" s="250"/>
      <c r="P52" s="250"/>
      <c r="Q52" s="240"/>
      <c r="R52" s="251"/>
      <c r="S52" s="251"/>
      <c r="T52" s="414"/>
    </row>
    <row r="53" spans="1:20">
      <c r="A53" s="243">
        <f t="shared" si="1"/>
        <v>43</v>
      </c>
      <c r="B53" s="244"/>
      <c r="C53" s="244"/>
      <c r="D53" s="231" t="s">
        <v>57</v>
      </c>
      <c r="E53" s="245" t="s">
        <v>58</v>
      </c>
      <c r="F53" s="249"/>
      <c r="G53" s="250"/>
      <c r="H53" s="250"/>
      <c r="I53" s="240"/>
      <c r="J53" s="246">
        <f>'Annual Budget '!I53</f>
        <v>37611</v>
      </c>
      <c r="K53" s="392"/>
      <c r="L53" s="247">
        <f t="shared" ref="L53:L56" si="41">SUM(J53:K53)</f>
        <v>37611</v>
      </c>
      <c r="M53" s="393"/>
      <c r="N53" s="246">
        <f t="shared" ref="N53:N56" si="42">F53+J53</f>
        <v>37611</v>
      </c>
      <c r="O53" s="247">
        <f t="shared" ref="O53:O56" si="43">K53+G53</f>
        <v>0</v>
      </c>
      <c r="P53" s="247">
        <f t="shared" ref="P53:P56" si="44">SUM(N53:O53)</f>
        <v>37611</v>
      </c>
      <c r="Q53" s="240">
        <f t="shared" ref="Q53:Q56" si="45">M53+I53</f>
        <v>0</v>
      </c>
      <c r="R53" s="251">
        <f>P53/$P$85</f>
        <v>1.0300931831704588E-2</v>
      </c>
      <c r="S53" s="251">
        <f t="shared" ref="S53:S56" si="46">IFERROR(Q53/P53,"")</f>
        <v>0</v>
      </c>
      <c r="T53" s="407"/>
    </row>
    <row r="54" spans="1:20">
      <c r="A54" s="243">
        <f t="shared" si="1"/>
        <v>44</v>
      </c>
      <c r="B54" s="244"/>
      <c r="C54" s="244"/>
      <c r="D54" s="231" t="s">
        <v>59</v>
      </c>
      <c r="E54" s="245" t="s">
        <v>60</v>
      </c>
      <c r="F54" s="249"/>
      <c r="G54" s="250"/>
      <c r="H54" s="250"/>
      <c r="I54" s="240"/>
      <c r="J54" s="246">
        <f>'Annual Budget '!I54</f>
        <v>0</v>
      </c>
      <c r="K54" s="392"/>
      <c r="L54" s="247">
        <f t="shared" si="41"/>
        <v>0</v>
      </c>
      <c r="M54" s="393"/>
      <c r="N54" s="246">
        <f t="shared" si="42"/>
        <v>0</v>
      </c>
      <c r="O54" s="247">
        <f t="shared" si="43"/>
        <v>0</v>
      </c>
      <c r="P54" s="247">
        <f t="shared" si="44"/>
        <v>0</v>
      </c>
      <c r="Q54" s="240">
        <f t="shared" si="45"/>
        <v>0</v>
      </c>
      <c r="R54" s="251">
        <f>P54/$P$85</f>
        <v>0</v>
      </c>
      <c r="S54" s="251" t="str">
        <f t="shared" si="46"/>
        <v/>
      </c>
      <c r="T54" s="407"/>
    </row>
    <row r="55" spans="1:20">
      <c r="A55" s="243">
        <f t="shared" si="1"/>
        <v>45</v>
      </c>
      <c r="B55" s="244"/>
      <c r="C55" s="244"/>
      <c r="D55" s="231" t="s">
        <v>140</v>
      </c>
      <c r="E55" s="245">
        <v>4535</v>
      </c>
      <c r="F55" s="249"/>
      <c r="G55" s="250"/>
      <c r="H55" s="250"/>
      <c r="I55" s="240"/>
      <c r="J55" s="246">
        <f>'Annual Budget '!I55</f>
        <v>0</v>
      </c>
      <c r="K55" s="392"/>
      <c r="L55" s="247">
        <f t="shared" si="41"/>
        <v>0</v>
      </c>
      <c r="M55" s="393"/>
      <c r="N55" s="246">
        <f t="shared" si="42"/>
        <v>0</v>
      </c>
      <c r="O55" s="247">
        <f t="shared" si="43"/>
        <v>0</v>
      </c>
      <c r="P55" s="247">
        <f t="shared" si="44"/>
        <v>0</v>
      </c>
      <c r="Q55" s="240">
        <f t="shared" si="45"/>
        <v>0</v>
      </c>
      <c r="R55" s="251">
        <f>P55/$P$85</f>
        <v>0</v>
      </c>
      <c r="S55" s="251" t="str">
        <f t="shared" si="46"/>
        <v/>
      </c>
      <c r="T55" s="407"/>
    </row>
    <row r="56" spans="1:20">
      <c r="A56" s="243">
        <f t="shared" si="1"/>
        <v>46</v>
      </c>
      <c r="B56" s="244"/>
      <c r="C56" s="244"/>
      <c r="D56" s="231" t="s">
        <v>61</v>
      </c>
      <c r="E56" s="245" t="s">
        <v>62</v>
      </c>
      <c r="F56" s="249"/>
      <c r="G56" s="250"/>
      <c r="H56" s="250"/>
      <c r="I56" s="240"/>
      <c r="J56" s="246">
        <f>'Annual Budget '!I56</f>
        <v>0</v>
      </c>
      <c r="K56" s="392"/>
      <c r="L56" s="247">
        <f t="shared" si="41"/>
        <v>0</v>
      </c>
      <c r="M56" s="393"/>
      <c r="N56" s="246">
        <f t="shared" si="42"/>
        <v>0</v>
      </c>
      <c r="O56" s="247">
        <f t="shared" si="43"/>
        <v>0</v>
      </c>
      <c r="P56" s="247">
        <f t="shared" si="44"/>
        <v>0</v>
      </c>
      <c r="Q56" s="240">
        <f t="shared" si="45"/>
        <v>0</v>
      </c>
      <c r="R56" s="251">
        <f>P56/$P$85</f>
        <v>0</v>
      </c>
      <c r="S56" s="251" t="str">
        <f t="shared" si="46"/>
        <v/>
      </c>
      <c r="T56" s="407"/>
    </row>
    <row r="57" spans="1:20">
      <c r="A57" s="243">
        <f t="shared" si="1"/>
        <v>47</v>
      </c>
      <c r="B57" s="244"/>
      <c r="C57" s="244"/>
      <c r="D57" s="231" t="s">
        <v>138</v>
      </c>
      <c r="E57" s="237"/>
      <c r="F57" s="249"/>
      <c r="G57" s="250"/>
      <c r="H57" s="250"/>
      <c r="I57" s="240"/>
      <c r="J57" s="249"/>
      <c r="K57" s="250"/>
      <c r="L57" s="250"/>
      <c r="M57" s="240"/>
      <c r="N57" s="249"/>
      <c r="O57" s="250"/>
      <c r="P57" s="250"/>
      <c r="Q57" s="240"/>
      <c r="R57" s="251"/>
      <c r="S57" s="251"/>
      <c r="T57" s="414"/>
    </row>
    <row r="58" spans="1:20">
      <c r="A58" s="243">
        <f t="shared" si="1"/>
        <v>48</v>
      </c>
      <c r="B58" s="244"/>
      <c r="C58" s="244"/>
      <c r="D58" s="231" t="s">
        <v>135</v>
      </c>
      <c r="E58" s="245" t="s">
        <v>63</v>
      </c>
      <c r="F58" s="249"/>
      <c r="G58" s="250"/>
      <c r="H58" s="250"/>
      <c r="I58" s="240"/>
      <c r="J58" s="246">
        <f>'Annual Budget '!I58</f>
        <v>71385</v>
      </c>
      <c r="K58" s="392"/>
      <c r="L58" s="247">
        <f t="shared" ref="L58:L79" si="47">SUM(J58:K58)</f>
        <v>71385</v>
      </c>
      <c r="M58" s="393"/>
      <c r="N58" s="246">
        <f t="shared" ref="N58:N79" si="48">F58+J58</f>
        <v>71385</v>
      </c>
      <c r="O58" s="247">
        <f t="shared" ref="O58:O79" si="49">K58+G58</f>
        <v>0</v>
      </c>
      <c r="P58" s="247">
        <f t="shared" ref="P58:P79" si="50">SUM(N58:O58)</f>
        <v>71385</v>
      </c>
      <c r="Q58" s="240">
        <f t="shared" ref="Q58:Q79" si="51">M58+I58</f>
        <v>0</v>
      </c>
      <c r="R58" s="251">
        <f t="shared" ref="R58:R65" si="52">P58/$P$85</f>
        <v>1.9550982925373748E-2</v>
      </c>
      <c r="S58" s="251">
        <f t="shared" ref="S58:S65" si="53">IFERROR(Q58/P58,"")</f>
        <v>0</v>
      </c>
      <c r="T58" s="407"/>
    </row>
    <row r="59" spans="1:20">
      <c r="A59" s="243">
        <f t="shared" si="1"/>
        <v>49</v>
      </c>
      <c r="B59" s="244"/>
      <c r="C59" s="244"/>
      <c r="D59" s="231" t="s">
        <v>136</v>
      </c>
      <c r="E59" s="245">
        <v>4550</v>
      </c>
      <c r="F59" s="249"/>
      <c r="G59" s="250"/>
      <c r="H59" s="250"/>
      <c r="I59" s="240"/>
      <c r="J59" s="246">
        <f>'Annual Budget '!I59</f>
        <v>19900</v>
      </c>
      <c r="K59" s="392"/>
      <c r="L59" s="247">
        <f t="shared" si="47"/>
        <v>19900</v>
      </c>
      <c r="M59" s="393"/>
      <c r="N59" s="246">
        <f t="shared" si="48"/>
        <v>19900</v>
      </c>
      <c r="O59" s="247">
        <f t="shared" si="49"/>
        <v>0</v>
      </c>
      <c r="P59" s="247">
        <f t="shared" si="50"/>
        <v>19900</v>
      </c>
      <c r="Q59" s="240">
        <f t="shared" si="51"/>
        <v>0</v>
      </c>
      <c r="R59" s="251">
        <f t="shared" si="52"/>
        <v>5.4502284823833803E-3</v>
      </c>
      <c r="S59" s="251">
        <f t="shared" si="53"/>
        <v>0</v>
      </c>
      <c r="T59" s="407"/>
    </row>
    <row r="60" spans="1:20">
      <c r="A60" s="243">
        <f t="shared" si="1"/>
        <v>50</v>
      </c>
      <c r="B60" s="244"/>
      <c r="C60" s="244"/>
      <c r="D60" s="231" t="s">
        <v>64</v>
      </c>
      <c r="E60" s="245" t="s">
        <v>65</v>
      </c>
      <c r="F60" s="249"/>
      <c r="G60" s="250"/>
      <c r="H60" s="250"/>
      <c r="I60" s="240"/>
      <c r="J60" s="246">
        <f>'Annual Budget '!I60</f>
        <v>0</v>
      </c>
      <c r="K60" s="392"/>
      <c r="L60" s="247">
        <f t="shared" si="47"/>
        <v>0</v>
      </c>
      <c r="M60" s="393"/>
      <c r="N60" s="246">
        <f t="shared" si="48"/>
        <v>0</v>
      </c>
      <c r="O60" s="247">
        <f t="shared" si="49"/>
        <v>0</v>
      </c>
      <c r="P60" s="247">
        <f t="shared" si="50"/>
        <v>0</v>
      </c>
      <c r="Q60" s="240">
        <f t="shared" si="51"/>
        <v>0</v>
      </c>
      <c r="R60" s="251">
        <f t="shared" si="52"/>
        <v>0</v>
      </c>
      <c r="S60" s="251" t="str">
        <f t="shared" si="53"/>
        <v/>
      </c>
      <c r="T60" s="407"/>
    </row>
    <row r="61" spans="1:20">
      <c r="A61" s="243">
        <f t="shared" si="1"/>
        <v>51</v>
      </c>
      <c r="B61" s="244"/>
      <c r="C61" s="244"/>
      <c r="D61" s="231" t="s">
        <v>142</v>
      </c>
      <c r="E61" s="245" t="s">
        <v>66</v>
      </c>
      <c r="F61" s="249"/>
      <c r="G61" s="250"/>
      <c r="H61" s="250"/>
      <c r="I61" s="240"/>
      <c r="J61" s="246">
        <f>'Annual Budget '!I61</f>
        <v>5500</v>
      </c>
      <c r="K61" s="392"/>
      <c r="L61" s="247">
        <f t="shared" si="47"/>
        <v>5500</v>
      </c>
      <c r="M61" s="393"/>
      <c r="N61" s="246">
        <f t="shared" si="48"/>
        <v>5500</v>
      </c>
      <c r="O61" s="247">
        <f t="shared" si="49"/>
        <v>0</v>
      </c>
      <c r="P61" s="247">
        <f t="shared" si="50"/>
        <v>5500</v>
      </c>
      <c r="Q61" s="240">
        <f t="shared" si="51"/>
        <v>0</v>
      </c>
      <c r="R61" s="251">
        <f t="shared" si="52"/>
        <v>1.5063445554325925E-3</v>
      </c>
      <c r="S61" s="251">
        <f t="shared" si="53"/>
        <v>0</v>
      </c>
      <c r="T61" s="407"/>
    </row>
    <row r="62" spans="1:20">
      <c r="A62" s="243">
        <f t="shared" si="1"/>
        <v>52</v>
      </c>
      <c r="B62" s="244"/>
      <c r="C62" s="244"/>
      <c r="D62" s="231" t="s">
        <v>151</v>
      </c>
      <c r="E62" s="245" t="s">
        <v>67</v>
      </c>
      <c r="F62" s="249"/>
      <c r="G62" s="250"/>
      <c r="H62" s="250"/>
      <c r="I62" s="240"/>
      <c r="J62" s="246">
        <f>'Annual Budget '!I62</f>
        <v>3598</v>
      </c>
      <c r="K62" s="392"/>
      <c r="L62" s="247">
        <f t="shared" si="47"/>
        <v>3598</v>
      </c>
      <c r="M62" s="393"/>
      <c r="N62" s="246">
        <f t="shared" si="48"/>
        <v>3598</v>
      </c>
      <c r="O62" s="247">
        <f t="shared" si="49"/>
        <v>0</v>
      </c>
      <c r="P62" s="247">
        <f t="shared" si="50"/>
        <v>3598</v>
      </c>
      <c r="Q62" s="240">
        <f t="shared" si="51"/>
        <v>0</v>
      </c>
      <c r="R62" s="251">
        <f t="shared" si="52"/>
        <v>9.8542322008117597E-4</v>
      </c>
      <c r="S62" s="251">
        <f t="shared" si="53"/>
        <v>0</v>
      </c>
      <c r="T62" s="407"/>
    </row>
    <row r="63" spans="1:20">
      <c r="A63" s="243">
        <f t="shared" si="1"/>
        <v>53</v>
      </c>
      <c r="B63" s="244"/>
      <c r="C63" s="244"/>
      <c r="D63" s="231" t="s">
        <v>143</v>
      </c>
      <c r="E63" s="245">
        <v>4559</v>
      </c>
      <c r="F63" s="249"/>
      <c r="G63" s="250"/>
      <c r="H63" s="250"/>
      <c r="I63" s="240"/>
      <c r="J63" s="246">
        <f>'Annual Budget '!I63</f>
        <v>0</v>
      </c>
      <c r="K63" s="392"/>
      <c r="L63" s="247">
        <f t="shared" si="47"/>
        <v>0</v>
      </c>
      <c r="M63" s="393"/>
      <c r="N63" s="246">
        <f t="shared" si="48"/>
        <v>0</v>
      </c>
      <c r="O63" s="247">
        <f t="shared" si="49"/>
        <v>0</v>
      </c>
      <c r="P63" s="247">
        <f t="shared" si="50"/>
        <v>0</v>
      </c>
      <c r="Q63" s="240">
        <f t="shared" si="51"/>
        <v>0</v>
      </c>
      <c r="R63" s="251">
        <f t="shared" si="52"/>
        <v>0</v>
      </c>
      <c r="S63" s="251" t="str">
        <f t="shared" si="53"/>
        <v/>
      </c>
      <c r="T63" s="407"/>
    </row>
    <row r="64" spans="1:20">
      <c r="A64" s="243">
        <f t="shared" si="1"/>
        <v>54</v>
      </c>
      <c r="B64" s="244"/>
      <c r="C64" s="244"/>
      <c r="D64" s="231" t="s">
        <v>152</v>
      </c>
      <c r="E64" s="245">
        <v>4553</v>
      </c>
      <c r="F64" s="249"/>
      <c r="G64" s="250"/>
      <c r="H64" s="250"/>
      <c r="I64" s="240"/>
      <c r="J64" s="246">
        <f>'Annual Budget '!I64</f>
        <v>0</v>
      </c>
      <c r="K64" s="392"/>
      <c r="L64" s="247">
        <f t="shared" si="47"/>
        <v>0</v>
      </c>
      <c r="M64" s="393"/>
      <c r="N64" s="246">
        <f t="shared" si="48"/>
        <v>0</v>
      </c>
      <c r="O64" s="247">
        <f t="shared" si="49"/>
        <v>0</v>
      </c>
      <c r="P64" s="247">
        <f t="shared" si="50"/>
        <v>0</v>
      </c>
      <c r="Q64" s="240">
        <f t="shared" si="51"/>
        <v>0</v>
      </c>
      <c r="R64" s="251">
        <f t="shared" si="52"/>
        <v>0</v>
      </c>
      <c r="S64" s="251" t="str">
        <f t="shared" si="53"/>
        <v/>
      </c>
      <c r="T64" s="407"/>
    </row>
    <row r="65" spans="1:20">
      <c r="A65" s="243">
        <f t="shared" si="1"/>
        <v>55</v>
      </c>
      <c r="B65" s="244"/>
      <c r="C65" s="244"/>
      <c r="D65" s="231" t="s">
        <v>141</v>
      </c>
      <c r="E65" s="245">
        <v>4559</v>
      </c>
      <c r="F65" s="249"/>
      <c r="G65" s="250"/>
      <c r="H65" s="250"/>
      <c r="I65" s="240"/>
      <c r="J65" s="246">
        <f>'Annual Budget '!I65</f>
        <v>0</v>
      </c>
      <c r="K65" s="392"/>
      <c r="L65" s="247">
        <f t="shared" si="47"/>
        <v>0</v>
      </c>
      <c r="M65" s="393"/>
      <c r="N65" s="246">
        <f t="shared" si="48"/>
        <v>0</v>
      </c>
      <c r="O65" s="247">
        <f t="shared" si="49"/>
        <v>0</v>
      </c>
      <c r="P65" s="247">
        <f t="shared" si="50"/>
        <v>0</v>
      </c>
      <c r="Q65" s="240">
        <f t="shared" si="51"/>
        <v>0</v>
      </c>
      <c r="R65" s="251">
        <f t="shared" si="52"/>
        <v>0</v>
      </c>
      <c r="S65" s="251" t="str">
        <f t="shared" si="53"/>
        <v/>
      </c>
      <c r="T65" s="407"/>
    </row>
    <row r="66" spans="1:20">
      <c r="A66" s="243">
        <f t="shared" si="1"/>
        <v>56</v>
      </c>
      <c r="B66" s="244"/>
      <c r="C66" s="244"/>
      <c r="D66" s="231" t="s">
        <v>189</v>
      </c>
      <c r="E66" s="245"/>
      <c r="F66" s="249"/>
      <c r="G66" s="250"/>
      <c r="H66" s="250"/>
      <c r="I66" s="240"/>
      <c r="J66" s="249"/>
      <c r="K66" s="250"/>
      <c r="L66" s="250"/>
      <c r="M66" s="240"/>
      <c r="N66" s="249"/>
      <c r="O66" s="250"/>
      <c r="P66" s="250"/>
      <c r="Q66" s="240"/>
      <c r="R66" s="251"/>
      <c r="S66" s="251"/>
      <c r="T66" s="414"/>
    </row>
    <row r="67" spans="1:20">
      <c r="A67" s="243">
        <f t="shared" si="1"/>
        <v>57</v>
      </c>
      <c r="B67" s="244"/>
      <c r="C67" s="244"/>
      <c r="D67" s="231" t="s">
        <v>153</v>
      </c>
      <c r="E67" s="245">
        <v>4590</v>
      </c>
      <c r="F67" s="249"/>
      <c r="G67" s="250"/>
      <c r="H67" s="250"/>
      <c r="I67" s="240"/>
      <c r="J67" s="246">
        <f>'Annual Budget '!I67</f>
        <v>0</v>
      </c>
      <c r="K67" s="392"/>
      <c r="L67" s="247">
        <f t="shared" si="47"/>
        <v>0</v>
      </c>
      <c r="M67" s="393"/>
      <c r="N67" s="246">
        <f t="shared" si="48"/>
        <v>0</v>
      </c>
      <c r="O67" s="247">
        <f t="shared" si="49"/>
        <v>0</v>
      </c>
      <c r="P67" s="247">
        <f t="shared" si="50"/>
        <v>0</v>
      </c>
      <c r="Q67" s="240">
        <f t="shared" si="51"/>
        <v>0</v>
      </c>
      <c r="R67" s="251">
        <f t="shared" ref="R67:R80" si="54">P67/$P$85</f>
        <v>0</v>
      </c>
      <c r="S67" s="251" t="str">
        <f t="shared" ref="S67:S79" si="55">IFERROR(Q67/P67,"")</f>
        <v/>
      </c>
      <c r="T67" s="407"/>
    </row>
    <row r="68" spans="1:20">
      <c r="A68" s="243">
        <f t="shared" si="1"/>
        <v>58</v>
      </c>
      <c r="B68" s="244"/>
      <c r="C68" s="244"/>
      <c r="D68" s="231" t="s">
        <v>154</v>
      </c>
      <c r="E68" s="245">
        <v>4590</v>
      </c>
      <c r="F68" s="249"/>
      <c r="G68" s="250"/>
      <c r="H68" s="250"/>
      <c r="I68" s="240"/>
      <c r="J68" s="246">
        <f>'Annual Budget '!I68</f>
        <v>0</v>
      </c>
      <c r="K68" s="392"/>
      <c r="L68" s="247">
        <f t="shared" si="47"/>
        <v>0</v>
      </c>
      <c r="M68" s="393"/>
      <c r="N68" s="246">
        <f t="shared" si="48"/>
        <v>0</v>
      </c>
      <c r="O68" s="247">
        <f t="shared" si="49"/>
        <v>0</v>
      </c>
      <c r="P68" s="247">
        <f t="shared" si="50"/>
        <v>0</v>
      </c>
      <c r="Q68" s="240">
        <f t="shared" si="51"/>
        <v>0</v>
      </c>
      <c r="R68" s="251">
        <f t="shared" si="54"/>
        <v>0</v>
      </c>
      <c r="S68" s="251" t="str">
        <f t="shared" si="55"/>
        <v/>
      </c>
      <c r="T68" s="407"/>
    </row>
    <row r="69" spans="1:20">
      <c r="A69" s="243">
        <f t="shared" si="1"/>
        <v>59</v>
      </c>
      <c r="B69" s="244"/>
      <c r="C69" s="244"/>
      <c r="D69" s="231" t="s">
        <v>155</v>
      </c>
      <c r="E69" s="245">
        <v>4590</v>
      </c>
      <c r="F69" s="249"/>
      <c r="G69" s="250"/>
      <c r="H69" s="250"/>
      <c r="I69" s="240"/>
      <c r="J69" s="246">
        <f>'Annual Budget '!I69</f>
        <v>0</v>
      </c>
      <c r="K69" s="392"/>
      <c r="L69" s="247">
        <f t="shared" si="47"/>
        <v>0</v>
      </c>
      <c r="M69" s="393"/>
      <c r="N69" s="246">
        <f t="shared" si="48"/>
        <v>0</v>
      </c>
      <c r="O69" s="247">
        <f t="shared" si="49"/>
        <v>0</v>
      </c>
      <c r="P69" s="247">
        <f t="shared" si="50"/>
        <v>0</v>
      </c>
      <c r="Q69" s="240">
        <f t="shared" si="51"/>
        <v>0</v>
      </c>
      <c r="R69" s="251">
        <f t="shared" si="54"/>
        <v>0</v>
      </c>
      <c r="S69" s="251" t="str">
        <f t="shared" si="55"/>
        <v/>
      </c>
      <c r="T69" s="407"/>
    </row>
    <row r="70" spans="1:20">
      <c r="A70" s="243">
        <f t="shared" si="1"/>
        <v>60</v>
      </c>
      <c r="B70" s="244"/>
      <c r="C70" s="244"/>
      <c r="D70" s="231" t="s">
        <v>156</v>
      </c>
      <c r="E70" s="245">
        <v>4590</v>
      </c>
      <c r="F70" s="249"/>
      <c r="G70" s="250"/>
      <c r="H70" s="250"/>
      <c r="I70" s="240"/>
      <c r="J70" s="246">
        <f>'Annual Budget '!I70</f>
        <v>0</v>
      </c>
      <c r="K70" s="392"/>
      <c r="L70" s="247">
        <f t="shared" si="47"/>
        <v>0</v>
      </c>
      <c r="M70" s="393"/>
      <c r="N70" s="246">
        <f t="shared" si="48"/>
        <v>0</v>
      </c>
      <c r="O70" s="247">
        <f t="shared" si="49"/>
        <v>0</v>
      </c>
      <c r="P70" s="247">
        <f t="shared" si="50"/>
        <v>0</v>
      </c>
      <c r="Q70" s="240">
        <f t="shared" si="51"/>
        <v>0</v>
      </c>
      <c r="R70" s="251">
        <f t="shared" si="54"/>
        <v>0</v>
      </c>
      <c r="S70" s="251" t="str">
        <f t="shared" si="55"/>
        <v/>
      </c>
      <c r="T70" s="407"/>
    </row>
    <row r="71" spans="1:20">
      <c r="A71" s="243">
        <f t="shared" si="1"/>
        <v>61</v>
      </c>
      <c r="B71" s="244"/>
      <c r="C71" s="244"/>
      <c r="D71" s="231" t="s">
        <v>157</v>
      </c>
      <c r="E71" s="245">
        <v>4590</v>
      </c>
      <c r="F71" s="249"/>
      <c r="G71" s="250"/>
      <c r="H71" s="250"/>
      <c r="I71" s="240"/>
      <c r="J71" s="246">
        <f>'Annual Budget '!I71</f>
        <v>0</v>
      </c>
      <c r="K71" s="392"/>
      <c r="L71" s="247">
        <f t="shared" si="47"/>
        <v>0</v>
      </c>
      <c r="M71" s="393"/>
      <c r="N71" s="246">
        <f t="shared" si="48"/>
        <v>0</v>
      </c>
      <c r="O71" s="247">
        <f t="shared" si="49"/>
        <v>0</v>
      </c>
      <c r="P71" s="247">
        <f t="shared" si="50"/>
        <v>0</v>
      </c>
      <c r="Q71" s="240">
        <f t="shared" si="51"/>
        <v>0</v>
      </c>
      <c r="R71" s="251">
        <f t="shared" si="54"/>
        <v>0</v>
      </c>
      <c r="S71" s="251" t="str">
        <f t="shared" si="55"/>
        <v/>
      </c>
      <c r="T71" s="407"/>
    </row>
    <row r="72" spans="1:20">
      <c r="A72" s="243">
        <f t="shared" si="1"/>
        <v>62</v>
      </c>
      <c r="B72" s="244"/>
      <c r="C72" s="244"/>
      <c r="D72" s="231" t="s">
        <v>211</v>
      </c>
      <c r="E72" s="245">
        <v>4590</v>
      </c>
      <c r="F72" s="249"/>
      <c r="G72" s="250"/>
      <c r="H72" s="250"/>
      <c r="I72" s="240"/>
      <c r="J72" s="246">
        <f>'Annual Budget '!I72</f>
        <v>0</v>
      </c>
      <c r="K72" s="392"/>
      <c r="L72" s="247">
        <f t="shared" si="47"/>
        <v>0</v>
      </c>
      <c r="M72" s="393"/>
      <c r="N72" s="246">
        <f t="shared" si="48"/>
        <v>0</v>
      </c>
      <c r="O72" s="247">
        <f t="shared" si="49"/>
        <v>0</v>
      </c>
      <c r="P72" s="247">
        <f t="shared" si="50"/>
        <v>0</v>
      </c>
      <c r="Q72" s="240">
        <f t="shared" si="51"/>
        <v>0</v>
      </c>
      <c r="R72" s="251">
        <f t="shared" si="54"/>
        <v>0</v>
      </c>
      <c r="S72" s="251" t="str">
        <f t="shared" si="55"/>
        <v/>
      </c>
      <c r="T72" s="407"/>
    </row>
    <row r="73" spans="1:20">
      <c r="A73" s="243">
        <f t="shared" si="1"/>
        <v>63</v>
      </c>
      <c r="B73" s="244"/>
      <c r="C73" s="244"/>
      <c r="D73" s="231" t="s">
        <v>113</v>
      </c>
      <c r="E73" s="245">
        <v>4580</v>
      </c>
      <c r="F73" s="249"/>
      <c r="G73" s="250"/>
      <c r="H73" s="250"/>
      <c r="I73" s="240"/>
      <c r="J73" s="246">
        <f>'Annual Budget '!I73</f>
        <v>0</v>
      </c>
      <c r="K73" s="392"/>
      <c r="L73" s="247">
        <f t="shared" si="47"/>
        <v>0</v>
      </c>
      <c r="M73" s="393"/>
      <c r="N73" s="246">
        <f t="shared" si="48"/>
        <v>0</v>
      </c>
      <c r="O73" s="247">
        <f t="shared" si="49"/>
        <v>0</v>
      </c>
      <c r="P73" s="247">
        <f t="shared" si="50"/>
        <v>0</v>
      </c>
      <c r="Q73" s="240">
        <f t="shared" si="51"/>
        <v>0</v>
      </c>
      <c r="R73" s="251">
        <f t="shared" si="54"/>
        <v>0</v>
      </c>
      <c r="S73" s="251" t="str">
        <f t="shared" si="55"/>
        <v/>
      </c>
      <c r="T73" s="407"/>
    </row>
    <row r="74" spans="1:20">
      <c r="A74" s="243">
        <f t="shared" si="1"/>
        <v>64</v>
      </c>
      <c r="B74" s="244"/>
      <c r="C74" s="244"/>
      <c r="D74" s="231" t="s">
        <v>190</v>
      </c>
      <c r="E74" s="245" t="s">
        <v>68</v>
      </c>
      <c r="F74" s="249"/>
      <c r="G74" s="250"/>
      <c r="H74" s="250"/>
      <c r="I74" s="240"/>
      <c r="J74" s="246">
        <f>'Annual Budget '!I74</f>
        <v>0</v>
      </c>
      <c r="K74" s="392"/>
      <c r="L74" s="247">
        <f t="shared" si="47"/>
        <v>0</v>
      </c>
      <c r="M74" s="393"/>
      <c r="N74" s="246">
        <f t="shared" si="48"/>
        <v>0</v>
      </c>
      <c r="O74" s="247">
        <f t="shared" si="49"/>
        <v>0</v>
      </c>
      <c r="P74" s="247">
        <f t="shared" si="50"/>
        <v>0</v>
      </c>
      <c r="Q74" s="240">
        <f t="shared" si="51"/>
        <v>0</v>
      </c>
      <c r="R74" s="251">
        <f t="shared" si="54"/>
        <v>0</v>
      </c>
      <c r="S74" s="251" t="str">
        <f t="shared" si="55"/>
        <v/>
      </c>
      <c r="T74" s="407"/>
    </row>
    <row r="75" spans="1:20">
      <c r="A75" s="243">
        <f t="shared" si="1"/>
        <v>65</v>
      </c>
      <c r="B75" s="244"/>
      <c r="C75" s="244"/>
      <c r="D75" s="231" t="s">
        <v>139</v>
      </c>
      <c r="E75" s="245">
        <v>4590</v>
      </c>
      <c r="F75" s="249"/>
      <c r="G75" s="250"/>
      <c r="H75" s="250"/>
      <c r="I75" s="240"/>
      <c r="J75" s="246">
        <f>'Annual Budget '!I75</f>
        <v>65000</v>
      </c>
      <c r="K75" s="392"/>
      <c r="L75" s="247">
        <f t="shared" si="47"/>
        <v>65000</v>
      </c>
      <c r="M75" s="393"/>
      <c r="N75" s="246">
        <f t="shared" si="48"/>
        <v>65000</v>
      </c>
      <c r="O75" s="247">
        <f t="shared" si="49"/>
        <v>0</v>
      </c>
      <c r="P75" s="247">
        <f t="shared" si="50"/>
        <v>65000</v>
      </c>
      <c r="Q75" s="240">
        <f t="shared" si="51"/>
        <v>0</v>
      </c>
      <c r="R75" s="251">
        <f t="shared" si="54"/>
        <v>1.7802253836930636E-2</v>
      </c>
      <c r="S75" s="251">
        <f t="shared" si="55"/>
        <v>0</v>
      </c>
      <c r="T75" s="407"/>
    </row>
    <row r="76" spans="1:20">
      <c r="A76" s="243">
        <f t="shared" si="1"/>
        <v>66</v>
      </c>
      <c r="B76" s="396"/>
      <c r="C76" s="396" t="s">
        <v>181</v>
      </c>
      <c r="D76" s="394"/>
      <c r="E76" s="395"/>
      <c r="F76" s="246">
        <f>'Annual Budget '!G76</f>
        <v>0</v>
      </c>
      <c r="G76" s="392"/>
      <c r="H76" s="247">
        <f t="shared" si="22"/>
        <v>0</v>
      </c>
      <c r="I76" s="393"/>
      <c r="J76" s="246">
        <f>'Annual Budget '!I76</f>
        <v>240863</v>
      </c>
      <c r="K76" s="392"/>
      <c r="L76" s="247">
        <f t="shared" si="47"/>
        <v>240863</v>
      </c>
      <c r="M76" s="393"/>
      <c r="N76" s="246">
        <f t="shared" si="48"/>
        <v>240863</v>
      </c>
      <c r="O76" s="247">
        <f t="shared" si="49"/>
        <v>0</v>
      </c>
      <c r="P76" s="247">
        <f t="shared" si="50"/>
        <v>240863</v>
      </c>
      <c r="Q76" s="240">
        <f t="shared" si="51"/>
        <v>0</v>
      </c>
      <c r="R76" s="251">
        <f t="shared" si="54"/>
        <v>6.5967757937301905E-2</v>
      </c>
      <c r="S76" s="251">
        <f t="shared" si="55"/>
        <v>0</v>
      </c>
      <c r="T76" s="407"/>
    </row>
    <row r="77" spans="1:20">
      <c r="A77" s="243">
        <f t="shared" si="1"/>
        <v>67</v>
      </c>
      <c r="B77" s="396"/>
      <c r="C77" s="396" t="s">
        <v>181</v>
      </c>
      <c r="D77" s="394"/>
      <c r="E77" s="395"/>
      <c r="F77" s="246">
        <f>'Annual Budget '!G77</f>
        <v>0</v>
      </c>
      <c r="G77" s="392"/>
      <c r="H77" s="247">
        <f t="shared" si="22"/>
        <v>0</v>
      </c>
      <c r="I77" s="393"/>
      <c r="J77" s="246">
        <f>'Annual Budget '!I77</f>
        <v>0</v>
      </c>
      <c r="K77" s="392"/>
      <c r="L77" s="247">
        <f t="shared" si="47"/>
        <v>0</v>
      </c>
      <c r="M77" s="393"/>
      <c r="N77" s="246">
        <f t="shared" si="48"/>
        <v>0</v>
      </c>
      <c r="O77" s="247">
        <f t="shared" si="49"/>
        <v>0</v>
      </c>
      <c r="P77" s="247">
        <f t="shared" si="50"/>
        <v>0</v>
      </c>
      <c r="Q77" s="240">
        <f t="shared" si="51"/>
        <v>0</v>
      </c>
      <c r="R77" s="251">
        <f t="shared" si="54"/>
        <v>0</v>
      </c>
      <c r="S77" s="251" t="str">
        <f t="shared" si="55"/>
        <v/>
      </c>
      <c r="T77" s="407"/>
    </row>
    <row r="78" spans="1:20" ht="14.25" customHeight="1">
      <c r="A78" s="243">
        <f t="shared" ref="A78:A141" si="56">A77+1</f>
        <v>68</v>
      </c>
      <c r="B78" s="396"/>
      <c r="C78" s="396" t="s">
        <v>181</v>
      </c>
      <c r="D78" s="394"/>
      <c r="E78" s="395"/>
      <c r="F78" s="246">
        <f>'Annual Budget '!G78</f>
        <v>0</v>
      </c>
      <c r="G78" s="392"/>
      <c r="H78" s="247">
        <f t="shared" si="22"/>
        <v>0</v>
      </c>
      <c r="I78" s="393"/>
      <c r="J78" s="246">
        <f>'Annual Budget '!I78</f>
        <v>0</v>
      </c>
      <c r="K78" s="392"/>
      <c r="L78" s="247">
        <f t="shared" si="47"/>
        <v>0</v>
      </c>
      <c r="M78" s="393"/>
      <c r="N78" s="246">
        <f t="shared" si="48"/>
        <v>0</v>
      </c>
      <c r="O78" s="247">
        <f t="shared" si="49"/>
        <v>0</v>
      </c>
      <c r="P78" s="247">
        <f t="shared" si="50"/>
        <v>0</v>
      </c>
      <c r="Q78" s="240">
        <f t="shared" si="51"/>
        <v>0</v>
      </c>
      <c r="R78" s="251">
        <f t="shared" si="54"/>
        <v>0</v>
      </c>
      <c r="S78" s="251" t="str">
        <f t="shared" si="55"/>
        <v/>
      </c>
      <c r="T78" s="407"/>
    </row>
    <row r="79" spans="1:20" ht="14.25" customHeight="1">
      <c r="A79" s="243">
        <f t="shared" si="56"/>
        <v>69</v>
      </c>
      <c r="B79" s="396"/>
      <c r="C79" s="396" t="s">
        <v>181</v>
      </c>
      <c r="D79" s="394"/>
      <c r="E79" s="397"/>
      <c r="F79" s="246">
        <f>'Annual Budget '!G79</f>
        <v>0</v>
      </c>
      <c r="G79" s="392"/>
      <c r="H79" s="247">
        <f t="shared" si="22"/>
        <v>0</v>
      </c>
      <c r="I79" s="393"/>
      <c r="J79" s="246">
        <f>'Annual Budget '!I79</f>
        <v>0</v>
      </c>
      <c r="K79" s="392"/>
      <c r="L79" s="247">
        <f t="shared" si="47"/>
        <v>0</v>
      </c>
      <c r="M79" s="393"/>
      <c r="N79" s="246">
        <f t="shared" si="48"/>
        <v>0</v>
      </c>
      <c r="O79" s="247">
        <f t="shared" si="49"/>
        <v>0</v>
      </c>
      <c r="P79" s="247">
        <f t="shared" si="50"/>
        <v>0</v>
      </c>
      <c r="Q79" s="240">
        <f t="shared" si="51"/>
        <v>0</v>
      </c>
      <c r="R79" s="251">
        <f t="shared" si="54"/>
        <v>0</v>
      </c>
      <c r="S79" s="251" t="str">
        <f t="shared" si="55"/>
        <v/>
      </c>
      <c r="T79" s="407"/>
    </row>
    <row r="80" spans="1:20">
      <c r="A80" s="256">
        <f t="shared" si="56"/>
        <v>70</v>
      </c>
      <c r="B80" s="257" t="s">
        <v>69</v>
      </c>
      <c r="C80" s="257"/>
      <c r="D80" s="258"/>
      <c r="E80" s="259"/>
      <c r="F80" s="260">
        <f>SUM(F43:F79)</f>
        <v>0</v>
      </c>
      <c r="G80" s="261">
        <f t="shared" ref="G80:Q80" si="57">SUM(G43:G79)</f>
        <v>0</v>
      </c>
      <c r="H80" s="261">
        <f t="shared" si="57"/>
        <v>0</v>
      </c>
      <c r="I80" s="262">
        <f t="shared" si="57"/>
        <v>0</v>
      </c>
      <c r="J80" s="260">
        <f t="shared" si="57"/>
        <v>443857</v>
      </c>
      <c r="K80" s="261">
        <f t="shared" si="57"/>
        <v>0</v>
      </c>
      <c r="L80" s="261">
        <f t="shared" si="57"/>
        <v>443857</v>
      </c>
      <c r="M80" s="262">
        <f t="shared" si="57"/>
        <v>0</v>
      </c>
      <c r="N80" s="260">
        <f t="shared" si="57"/>
        <v>443857</v>
      </c>
      <c r="O80" s="261">
        <f t="shared" si="57"/>
        <v>0</v>
      </c>
      <c r="P80" s="261">
        <f t="shared" si="57"/>
        <v>443857</v>
      </c>
      <c r="Q80" s="262">
        <f t="shared" si="57"/>
        <v>0</v>
      </c>
      <c r="R80" s="263">
        <f t="shared" si="54"/>
        <v>0.12156392278920804</v>
      </c>
      <c r="S80" s="263">
        <f>IFERROR(Q80/P80,"")</f>
        <v>0</v>
      </c>
      <c r="T80" s="408"/>
    </row>
    <row r="81" spans="1:20" ht="18" customHeight="1">
      <c r="A81" s="243">
        <f t="shared" si="56"/>
        <v>71</v>
      </c>
      <c r="B81" s="244"/>
      <c r="C81" s="244"/>
      <c r="D81" s="231"/>
      <c r="E81" s="266"/>
      <c r="F81" s="249"/>
      <c r="G81" s="250"/>
      <c r="H81" s="250"/>
      <c r="I81" s="240"/>
      <c r="J81" s="249"/>
      <c r="K81" s="250"/>
      <c r="L81" s="250"/>
      <c r="M81" s="240"/>
      <c r="N81" s="249"/>
      <c r="O81" s="250"/>
      <c r="P81" s="250"/>
      <c r="Q81" s="240"/>
      <c r="R81" s="251"/>
      <c r="S81" s="251"/>
      <c r="T81" s="414"/>
    </row>
    <row r="82" spans="1:20">
      <c r="A82" s="256">
        <f t="shared" si="56"/>
        <v>72</v>
      </c>
      <c r="B82" s="257" t="s">
        <v>192</v>
      </c>
      <c r="C82" s="257"/>
      <c r="D82" s="258"/>
      <c r="E82" s="266"/>
      <c r="F82" s="249"/>
      <c r="G82" s="250"/>
      <c r="H82" s="250"/>
      <c r="I82" s="240"/>
      <c r="J82" s="249"/>
      <c r="K82" s="250"/>
      <c r="L82" s="250"/>
      <c r="M82" s="240"/>
      <c r="N82" s="249"/>
      <c r="O82" s="250"/>
      <c r="P82" s="250"/>
      <c r="Q82" s="240"/>
      <c r="R82" s="251"/>
      <c r="S82" s="251"/>
      <c r="T82" s="414"/>
    </row>
    <row r="83" spans="1:20" ht="18" customHeight="1">
      <c r="A83" s="243">
        <f t="shared" si="56"/>
        <v>73</v>
      </c>
      <c r="B83" s="396"/>
      <c r="C83" s="396"/>
      <c r="D83" s="394"/>
      <c r="E83" s="395"/>
      <c r="F83" s="246">
        <f>'Annual Budget '!G83</f>
        <v>0</v>
      </c>
      <c r="G83" s="392"/>
      <c r="H83" s="247">
        <f t="shared" ref="H83:H84" si="58">SUM(F83:G83)</f>
        <v>0</v>
      </c>
      <c r="I83" s="393"/>
      <c r="J83" s="246">
        <f>'Annual Budget '!I83</f>
        <v>0</v>
      </c>
      <c r="K83" s="392"/>
      <c r="L83" s="247">
        <f t="shared" ref="L83:L84" si="59">SUM(J83:K83)</f>
        <v>0</v>
      </c>
      <c r="M83" s="393"/>
      <c r="N83" s="246">
        <f t="shared" ref="N83:N84" si="60">F83+J83</f>
        <v>0</v>
      </c>
      <c r="O83" s="247">
        <f t="shared" ref="O83:O84" si="61">K83+G83</f>
        <v>0</v>
      </c>
      <c r="P83" s="247">
        <f t="shared" ref="P83:P84" si="62">SUM(N83:O83)</f>
        <v>0</v>
      </c>
      <c r="Q83" s="240">
        <f t="shared" ref="Q83:Q84" si="63">M83+I83</f>
        <v>0</v>
      </c>
      <c r="R83" s="251">
        <f t="shared" ref="R83:R85" si="64">P83/$P$85</f>
        <v>0</v>
      </c>
      <c r="S83" s="251" t="str">
        <f t="shared" ref="S83:S85" si="65">IFERROR(Q83/P83,"")</f>
        <v/>
      </c>
      <c r="T83" s="407"/>
    </row>
    <row r="84" spans="1:20">
      <c r="A84" s="243">
        <f t="shared" si="56"/>
        <v>74</v>
      </c>
      <c r="B84" s="396"/>
      <c r="C84" s="396"/>
      <c r="D84" s="394"/>
      <c r="E84" s="397"/>
      <c r="F84" s="246">
        <f>'Annual Budget '!G84</f>
        <v>0</v>
      </c>
      <c r="G84" s="392"/>
      <c r="H84" s="247">
        <f t="shared" si="58"/>
        <v>0</v>
      </c>
      <c r="I84" s="393"/>
      <c r="J84" s="246">
        <f>'Annual Budget '!I84</f>
        <v>0</v>
      </c>
      <c r="K84" s="392"/>
      <c r="L84" s="247">
        <f t="shared" si="59"/>
        <v>0</v>
      </c>
      <c r="M84" s="393"/>
      <c r="N84" s="246">
        <f t="shared" si="60"/>
        <v>0</v>
      </c>
      <c r="O84" s="247">
        <f t="shared" si="61"/>
        <v>0</v>
      </c>
      <c r="P84" s="247">
        <f t="shared" si="62"/>
        <v>0</v>
      </c>
      <c r="Q84" s="240">
        <f t="shared" si="63"/>
        <v>0</v>
      </c>
      <c r="R84" s="251">
        <f t="shared" si="64"/>
        <v>0</v>
      </c>
      <c r="S84" s="251" t="str">
        <f t="shared" si="65"/>
        <v/>
      </c>
      <c r="T84" s="407"/>
    </row>
    <row r="85" spans="1:20" ht="15.75" thickBot="1">
      <c r="A85" s="219">
        <f t="shared" si="56"/>
        <v>75</v>
      </c>
      <c r="B85" s="189" t="s">
        <v>74</v>
      </c>
      <c r="C85" s="189"/>
      <c r="D85" s="190"/>
      <c r="E85" s="191"/>
      <c r="F85" s="222">
        <f t="shared" ref="F85:Q85" si="66">F22+F39+F80+F83+F84</f>
        <v>3207366.0752017479</v>
      </c>
      <c r="G85" s="225">
        <f t="shared" si="66"/>
        <v>0</v>
      </c>
      <c r="H85" s="225">
        <f t="shared" si="66"/>
        <v>3207366.0752017479</v>
      </c>
      <c r="I85" s="193">
        <f t="shared" si="66"/>
        <v>0</v>
      </c>
      <c r="J85" s="222">
        <f t="shared" si="66"/>
        <v>443857</v>
      </c>
      <c r="K85" s="225">
        <f t="shared" si="66"/>
        <v>0</v>
      </c>
      <c r="L85" s="225">
        <f t="shared" si="66"/>
        <v>443857</v>
      </c>
      <c r="M85" s="193">
        <f t="shared" si="66"/>
        <v>0</v>
      </c>
      <c r="N85" s="222">
        <f t="shared" si="66"/>
        <v>3651223.0752017479</v>
      </c>
      <c r="O85" s="225">
        <f t="shared" si="66"/>
        <v>0</v>
      </c>
      <c r="P85" s="225">
        <f t="shared" si="66"/>
        <v>3651223.0752017479</v>
      </c>
      <c r="Q85" s="193">
        <f t="shared" si="66"/>
        <v>0</v>
      </c>
      <c r="R85" s="194">
        <f t="shared" si="64"/>
        <v>1</v>
      </c>
      <c r="S85" s="194">
        <f t="shared" si="65"/>
        <v>0</v>
      </c>
      <c r="T85" s="415"/>
    </row>
    <row r="86" spans="1:20" ht="17.25" customHeight="1" thickTop="1">
      <c r="A86" s="227">
        <f t="shared" si="56"/>
        <v>76</v>
      </c>
      <c r="B86" s="536" t="s">
        <v>92</v>
      </c>
      <c r="C86" s="536"/>
      <c r="D86" s="537"/>
      <c r="E86" s="228"/>
      <c r="F86" s="276"/>
      <c r="G86" s="277"/>
      <c r="H86" s="277"/>
      <c r="I86" s="278"/>
      <c r="J86" s="276"/>
      <c r="K86" s="277"/>
      <c r="L86" s="277"/>
      <c r="M86" s="279"/>
      <c r="N86" s="276"/>
      <c r="O86" s="277"/>
      <c r="P86" s="277"/>
      <c r="Q86" s="280"/>
      <c r="R86" s="281"/>
      <c r="S86" s="281"/>
      <c r="T86" s="416"/>
    </row>
    <row r="87" spans="1:20" ht="22.5" customHeight="1">
      <c r="A87" s="234">
        <f t="shared" si="56"/>
        <v>77</v>
      </c>
      <c r="B87" s="235"/>
      <c r="C87" s="235"/>
      <c r="D87" s="236" t="s">
        <v>75</v>
      </c>
      <c r="E87" s="282"/>
      <c r="F87" s="283"/>
      <c r="G87" s="284"/>
      <c r="H87" s="284"/>
      <c r="I87" s="236"/>
      <c r="J87" s="283"/>
      <c r="K87" s="284"/>
      <c r="L87" s="284"/>
      <c r="M87" s="285"/>
      <c r="N87" s="283"/>
      <c r="O87" s="284"/>
      <c r="P87" s="284"/>
      <c r="Q87" s="286"/>
      <c r="R87" s="251"/>
      <c r="S87" s="251"/>
      <c r="T87" s="414"/>
    </row>
    <row r="88" spans="1:20" ht="17.25" customHeight="1">
      <c r="A88" s="243">
        <f t="shared" si="56"/>
        <v>78</v>
      </c>
      <c r="B88" s="287"/>
      <c r="C88" s="288" t="s">
        <v>30</v>
      </c>
      <c r="D88" s="231"/>
      <c r="E88" s="282"/>
      <c r="F88" s="283"/>
      <c r="G88" s="284"/>
      <c r="H88" s="284"/>
      <c r="I88" s="236"/>
      <c r="J88" s="283"/>
      <c r="K88" s="284"/>
      <c r="L88" s="284"/>
      <c r="M88" s="285"/>
      <c r="N88" s="283"/>
      <c r="O88" s="284"/>
      <c r="P88" s="284"/>
      <c r="Q88" s="289"/>
      <c r="R88" s="251"/>
      <c r="S88" s="251"/>
      <c r="T88" s="414"/>
    </row>
    <row r="89" spans="1:20" ht="15" customHeight="1">
      <c r="A89" s="243">
        <f t="shared" si="56"/>
        <v>79</v>
      </c>
      <c r="B89" s="287"/>
      <c r="C89" s="288"/>
      <c r="D89" s="231" t="s">
        <v>27</v>
      </c>
      <c r="E89" s="245">
        <v>111</v>
      </c>
      <c r="F89" s="290">
        <f>'Annual Budget '!G89</f>
        <v>210443</v>
      </c>
      <c r="G89" s="398"/>
      <c r="H89" s="291">
        <f t="shared" ref="H89:H96" si="67">SUM(F89:G89)</f>
        <v>210443</v>
      </c>
      <c r="I89" s="393"/>
      <c r="J89" s="290">
        <f>'Annual Budget '!I89</f>
        <v>0</v>
      </c>
      <c r="K89" s="398"/>
      <c r="L89" s="291">
        <f t="shared" ref="L89:L96" si="68">SUM(J89:K89)</f>
        <v>0</v>
      </c>
      <c r="M89" s="399"/>
      <c r="N89" s="290">
        <f t="shared" ref="N89" si="69">F89+J89</f>
        <v>210443</v>
      </c>
      <c r="O89" s="291">
        <f t="shared" ref="O89" si="70">K89+G89</f>
        <v>0</v>
      </c>
      <c r="P89" s="291">
        <f t="shared" ref="P89" si="71">SUM(N89:O89)</f>
        <v>210443</v>
      </c>
      <c r="Q89" s="289">
        <f t="shared" ref="Q89" si="72">M89+I89</f>
        <v>0</v>
      </c>
      <c r="R89" s="251">
        <f>P89/$P$156</f>
        <v>5.7661240333625886E-2</v>
      </c>
      <c r="S89" s="251">
        <f t="shared" ref="S89:S97" si="73">IFERROR(Q89/P89,"")</f>
        <v>0</v>
      </c>
      <c r="T89" s="407"/>
    </row>
    <row r="90" spans="1:20" ht="15" customHeight="1">
      <c r="A90" s="243">
        <f t="shared" si="56"/>
        <v>80</v>
      </c>
      <c r="B90" s="287"/>
      <c r="C90" s="288"/>
      <c r="D90" s="231" t="s">
        <v>28</v>
      </c>
      <c r="E90" s="245">
        <v>111</v>
      </c>
      <c r="F90" s="290">
        <f>'Annual Budget '!G90</f>
        <v>157128</v>
      </c>
      <c r="G90" s="398"/>
      <c r="H90" s="291">
        <f t="shared" si="67"/>
        <v>157128</v>
      </c>
      <c r="I90" s="393"/>
      <c r="J90" s="290">
        <f>'Annual Budget '!I90</f>
        <v>0</v>
      </c>
      <c r="K90" s="398"/>
      <c r="L90" s="291">
        <f t="shared" si="68"/>
        <v>0</v>
      </c>
      <c r="M90" s="399"/>
      <c r="N90" s="290">
        <f t="shared" ref="N90:N96" si="74">F90+J90</f>
        <v>157128</v>
      </c>
      <c r="O90" s="291">
        <f t="shared" ref="O90:O96" si="75">K90+G90</f>
        <v>0</v>
      </c>
      <c r="P90" s="291">
        <f t="shared" ref="P90:P96" si="76">SUM(N90:O90)</f>
        <v>157128</v>
      </c>
      <c r="Q90" s="289">
        <f t="shared" ref="Q90:Q96" si="77">M90+I90</f>
        <v>0</v>
      </c>
      <c r="R90" s="251">
        <f t="shared" ref="R90:R97" si="78">P90/$P$156</f>
        <v>4.3052966224307619E-2</v>
      </c>
      <c r="S90" s="251">
        <f t="shared" si="73"/>
        <v>0</v>
      </c>
      <c r="T90" s="407"/>
    </row>
    <row r="91" spans="1:20" ht="15" customHeight="1">
      <c r="A91" s="243">
        <f t="shared" si="56"/>
        <v>81</v>
      </c>
      <c r="B91" s="287"/>
      <c r="C91" s="288"/>
      <c r="D91" s="231" t="s">
        <v>196</v>
      </c>
      <c r="E91" s="245">
        <v>111</v>
      </c>
      <c r="F91" s="290">
        <f>'Annual Budget '!G91</f>
        <v>113492</v>
      </c>
      <c r="G91" s="398"/>
      <c r="H91" s="291">
        <f t="shared" si="67"/>
        <v>113492</v>
      </c>
      <c r="I91" s="393"/>
      <c r="J91" s="290">
        <f>'Annual Budget '!I91</f>
        <v>0</v>
      </c>
      <c r="K91" s="398"/>
      <c r="L91" s="291">
        <f t="shared" si="68"/>
        <v>0</v>
      </c>
      <c r="M91" s="399"/>
      <c r="N91" s="290">
        <f t="shared" si="74"/>
        <v>113492</v>
      </c>
      <c r="O91" s="291">
        <f t="shared" si="75"/>
        <v>0</v>
      </c>
      <c r="P91" s="291">
        <f t="shared" si="76"/>
        <v>113492</v>
      </c>
      <c r="Q91" s="289">
        <f t="shared" si="77"/>
        <v>0</v>
      </c>
      <c r="R91" s="251">
        <f t="shared" si="78"/>
        <v>3.1096731599263787E-2</v>
      </c>
      <c r="S91" s="251">
        <f t="shared" si="73"/>
        <v>0</v>
      </c>
      <c r="T91" s="407"/>
    </row>
    <row r="92" spans="1:20" ht="15" customHeight="1">
      <c r="A92" s="243">
        <f t="shared" si="56"/>
        <v>82</v>
      </c>
      <c r="B92" s="287"/>
      <c r="C92" s="244" t="s">
        <v>5</v>
      </c>
      <c r="D92" s="231"/>
      <c r="E92" s="245">
        <v>112</v>
      </c>
      <c r="F92" s="290">
        <f>'Annual Budget '!G92</f>
        <v>527018</v>
      </c>
      <c r="G92" s="398"/>
      <c r="H92" s="291">
        <f t="shared" si="67"/>
        <v>527018</v>
      </c>
      <c r="I92" s="393"/>
      <c r="J92" s="290">
        <f>'Annual Budget '!I92</f>
        <v>162245</v>
      </c>
      <c r="K92" s="398"/>
      <c r="L92" s="291">
        <f t="shared" si="68"/>
        <v>162245</v>
      </c>
      <c r="M92" s="399"/>
      <c r="N92" s="290">
        <f t="shared" si="74"/>
        <v>689263</v>
      </c>
      <c r="O92" s="291">
        <f t="shared" si="75"/>
        <v>0</v>
      </c>
      <c r="P92" s="291">
        <f t="shared" si="76"/>
        <v>689263</v>
      </c>
      <c r="Q92" s="289">
        <f t="shared" si="77"/>
        <v>0</v>
      </c>
      <c r="R92" s="251">
        <f t="shared" si="78"/>
        <v>0.18885759800076971</v>
      </c>
      <c r="S92" s="251">
        <f t="shared" si="73"/>
        <v>0</v>
      </c>
      <c r="T92" s="407"/>
    </row>
    <row r="93" spans="1:20" ht="15" customHeight="1">
      <c r="A93" s="243">
        <f t="shared" si="56"/>
        <v>83</v>
      </c>
      <c r="B93" s="244"/>
      <c r="C93" s="244" t="s">
        <v>29</v>
      </c>
      <c r="D93" s="231"/>
      <c r="E93" s="245">
        <v>113</v>
      </c>
      <c r="F93" s="290">
        <f>'Annual Budget '!G93</f>
        <v>125818</v>
      </c>
      <c r="G93" s="398"/>
      <c r="H93" s="291">
        <f t="shared" si="67"/>
        <v>125818</v>
      </c>
      <c r="I93" s="393"/>
      <c r="J93" s="290">
        <f>'Annual Budget '!I93</f>
        <v>0</v>
      </c>
      <c r="K93" s="398"/>
      <c r="L93" s="291">
        <f t="shared" si="68"/>
        <v>0</v>
      </c>
      <c r="M93" s="399"/>
      <c r="N93" s="290">
        <f t="shared" si="74"/>
        <v>125818</v>
      </c>
      <c r="O93" s="291">
        <f t="shared" si="75"/>
        <v>0</v>
      </c>
      <c r="P93" s="291">
        <f t="shared" si="76"/>
        <v>125818</v>
      </c>
      <c r="Q93" s="289">
        <f t="shared" si="77"/>
        <v>0</v>
      </c>
      <c r="R93" s="251">
        <f t="shared" si="78"/>
        <v>3.4474047301626294E-2</v>
      </c>
      <c r="S93" s="251">
        <f t="shared" si="73"/>
        <v>0</v>
      </c>
      <c r="T93" s="407"/>
    </row>
    <row r="94" spans="1:20" ht="15" customHeight="1">
      <c r="A94" s="243">
        <f t="shared" si="56"/>
        <v>84</v>
      </c>
      <c r="B94" s="244"/>
      <c r="C94" s="244" t="s">
        <v>31</v>
      </c>
      <c r="D94" s="231"/>
      <c r="E94" s="245">
        <v>114</v>
      </c>
      <c r="F94" s="290">
        <f>'Annual Budget '!G94</f>
        <v>90508</v>
      </c>
      <c r="G94" s="398"/>
      <c r="H94" s="291">
        <f t="shared" si="67"/>
        <v>90508</v>
      </c>
      <c r="I94" s="393"/>
      <c r="J94" s="290">
        <f>'Annual Budget '!I94</f>
        <v>0</v>
      </c>
      <c r="K94" s="398"/>
      <c r="L94" s="291">
        <f t="shared" si="68"/>
        <v>0</v>
      </c>
      <c r="M94" s="399"/>
      <c r="N94" s="290">
        <f t="shared" si="74"/>
        <v>90508</v>
      </c>
      <c r="O94" s="291">
        <f t="shared" si="75"/>
        <v>0</v>
      </c>
      <c r="P94" s="291">
        <f t="shared" si="76"/>
        <v>90508</v>
      </c>
      <c r="Q94" s="289">
        <f t="shared" si="77"/>
        <v>0</v>
      </c>
      <c r="R94" s="251">
        <f t="shared" si="78"/>
        <v>2.4799131071671719E-2</v>
      </c>
      <c r="S94" s="251">
        <f t="shared" si="73"/>
        <v>0</v>
      </c>
      <c r="T94" s="407"/>
    </row>
    <row r="95" spans="1:20" ht="15" customHeight="1">
      <c r="A95" s="243">
        <f t="shared" si="56"/>
        <v>85</v>
      </c>
      <c r="B95" s="244"/>
      <c r="C95" s="244" t="s">
        <v>34</v>
      </c>
      <c r="D95" s="231"/>
      <c r="E95" s="245">
        <v>116</v>
      </c>
      <c r="F95" s="290">
        <f>'Annual Budget '!G95</f>
        <v>15854</v>
      </c>
      <c r="G95" s="398"/>
      <c r="H95" s="291">
        <f t="shared" si="67"/>
        <v>15854</v>
      </c>
      <c r="I95" s="393"/>
      <c r="J95" s="290">
        <f>'Annual Budget '!I95</f>
        <v>0</v>
      </c>
      <c r="K95" s="398"/>
      <c r="L95" s="291">
        <f t="shared" si="68"/>
        <v>0</v>
      </c>
      <c r="M95" s="399"/>
      <c r="N95" s="290">
        <f t="shared" si="74"/>
        <v>15854</v>
      </c>
      <c r="O95" s="291">
        <f t="shared" si="75"/>
        <v>0</v>
      </c>
      <c r="P95" s="291">
        <f t="shared" si="76"/>
        <v>15854</v>
      </c>
      <c r="Q95" s="289">
        <f t="shared" si="77"/>
        <v>0</v>
      </c>
      <c r="R95" s="251">
        <f t="shared" si="78"/>
        <v>4.3439853273775078E-3</v>
      </c>
      <c r="S95" s="251">
        <f t="shared" si="73"/>
        <v>0</v>
      </c>
      <c r="T95" s="407"/>
    </row>
    <row r="96" spans="1:20" ht="15" customHeight="1">
      <c r="A96" s="243">
        <f t="shared" si="56"/>
        <v>86</v>
      </c>
      <c r="B96" s="244"/>
      <c r="C96" s="288" t="s">
        <v>197</v>
      </c>
      <c r="D96" s="231"/>
      <c r="E96" s="245" t="s">
        <v>95</v>
      </c>
      <c r="F96" s="290">
        <f>'Annual Budget '!G96</f>
        <v>280770</v>
      </c>
      <c r="G96" s="398"/>
      <c r="H96" s="291">
        <f t="shared" si="67"/>
        <v>280770</v>
      </c>
      <c r="I96" s="393"/>
      <c r="J96" s="290">
        <f>'Annual Budget '!I96</f>
        <v>0</v>
      </c>
      <c r="K96" s="398"/>
      <c r="L96" s="291">
        <f t="shared" si="68"/>
        <v>0</v>
      </c>
      <c r="M96" s="399"/>
      <c r="N96" s="290">
        <f t="shared" si="74"/>
        <v>280770</v>
      </c>
      <c r="O96" s="291">
        <f t="shared" si="75"/>
        <v>0</v>
      </c>
      <c r="P96" s="291">
        <f t="shared" si="76"/>
        <v>280770</v>
      </c>
      <c r="Q96" s="289">
        <f t="shared" si="77"/>
        <v>0</v>
      </c>
      <c r="R96" s="251">
        <f t="shared" si="78"/>
        <v>7.6930790990777265E-2</v>
      </c>
      <c r="S96" s="251">
        <f t="shared" si="73"/>
        <v>0</v>
      </c>
      <c r="T96" s="407"/>
    </row>
    <row r="97" spans="1:20" ht="15" customHeight="1">
      <c r="A97" s="256">
        <f t="shared" si="56"/>
        <v>87</v>
      </c>
      <c r="B97" s="257"/>
      <c r="C97" s="257"/>
      <c r="D97" s="292" t="s">
        <v>76</v>
      </c>
      <c r="E97" s="293" t="s">
        <v>6</v>
      </c>
      <c r="F97" s="294">
        <f>SUM(F89:F96)</f>
        <v>1521031</v>
      </c>
      <c r="G97" s="295">
        <f t="shared" ref="G97:Q97" si="79">SUM(G89:G96)</f>
        <v>0</v>
      </c>
      <c r="H97" s="295">
        <f t="shared" si="79"/>
        <v>1521031</v>
      </c>
      <c r="I97" s="296">
        <f t="shared" si="79"/>
        <v>0</v>
      </c>
      <c r="J97" s="294">
        <f t="shared" si="79"/>
        <v>162245</v>
      </c>
      <c r="K97" s="295">
        <f t="shared" si="79"/>
        <v>0</v>
      </c>
      <c r="L97" s="295">
        <f t="shared" si="79"/>
        <v>162245</v>
      </c>
      <c r="M97" s="296">
        <f t="shared" si="79"/>
        <v>0</v>
      </c>
      <c r="N97" s="294">
        <f t="shared" si="79"/>
        <v>1683276</v>
      </c>
      <c r="O97" s="295">
        <f t="shared" si="79"/>
        <v>0</v>
      </c>
      <c r="P97" s="295">
        <f t="shared" si="79"/>
        <v>1683276</v>
      </c>
      <c r="Q97" s="297">
        <f t="shared" si="79"/>
        <v>0</v>
      </c>
      <c r="R97" s="263">
        <f t="shared" si="78"/>
        <v>0.46121649084941979</v>
      </c>
      <c r="S97" s="263">
        <f t="shared" si="73"/>
        <v>0</v>
      </c>
      <c r="T97" s="408"/>
    </row>
    <row r="98" spans="1:20" ht="17.25" customHeight="1">
      <c r="A98" s="234">
        <f t="shared" si="56"/>
        <v>88</v>
      </c>
      <c r="B98" s="235" t="s">
        <v>77</v>
      </c>
      <c r="C98" s="298"/>
      <c r="D98" s="236"/>
      <c r="E98" s="237"/>
      <c r="F98" s="299"/>
      <c r="G98" s="300"/>
      <c r="H98" s="300"/>
      <c r="I98" s="240"/>
      <c r="J98" s="299"/>
      <c r="K98" s="300"/>
      <c r="L98" s="300"/>
      <c r="M98" s="301"/>
      <c r="N98" s="299"/>
      <c r="O98" s="300"/>
      <c r="P98" s="300"/>
      <c r="Q98" s="289"/>
      <c r="R98" s="251"/>
      <c r="S98" s="251"/>
      <c r="T98" s="414"/>
    </row>
    <row r="99" spans="1:20" ht="17.25" customHeight="1">
      <c r="A99" s="243">
        <f t="shared" si="56"/>
        <v>89</v>
      </c>
      <c r="B99" s="244"/>
      <c r="C99" s="244" t="s">
        <v>32</v>
      </c>
      <c r="D99" s="231"/>
      <c r="E99" s="245">
        <v>210</v>
      </c>
      <c r="F99" s="290">
        <f>'Annual Budget '!G99</f>
        <v>152266</v>
      </c>
      <c r="G99" s="398"/>
      <c r="H99" s="291">
        <f t="shared" ref="H99:H105" si="80">SUM(F99:G99)</f>
        <v>152266</v>
      </c>
      <c r="I99" s="393"/>
      <c r="J99" s="290">
        <f>'Annual Budget '!I99</f>
        <v>0</v>
      </c>
      <c r="K99" s="398"/>
      <c r="L99" s="291">
        <f t="shared" ref="L99:L105" si="81">SUM(J99:K99)</f>
        <v>0</v>
      </c>
      <c r="M99" s="399"/>
      <c r="N99" s="290">
        <f t="shared" ref="N99:N105" si="82">F99+J99</f>
        <v>152266</v>
      </c>
      <c r="O99" s="291">
        <f t="shared" ref="O99:O105" si="83">K99+G99</f>
        <v>0</v>
      </c>
      <c r="P99" s="291">
        <f t="shared" ref="P99:P105" si="84">SUM(N99:O99)</f>
        <v>152266</v>
      </c>
      <c r="Q99" s="289">
        <f t="shared" ref="Q99:Q105" si="85">M99+I99</f>
        <v>0</v>
      </c>
      <c r="R99" s="251">
        <f t="shared" ref="R99:R106" si="86">P99/$P$156</f>
        <v>4.1720781497316992E-2</v>
      </c>
      <c r="S99" s="251">
        <f t="shared" ref="S99:S106" si="87">IFERROR(Q99/P99,"")</f>
        <v>0</v>
      </c>
      <c r="T99" s="407"/>
    </row>
    <row r="100" spans="1:20" ht="15" customHeight="1">
      <c r="A100" s="243">
        <f t="shared" si="56"/>
        <v>90</v>
      </c>
      <c r="B100" s="244"/>
      <c r="C100" s="244" t="s">
        <v>7</v>
      </c>
      <c r="D100" s="231"/>
      <c r="E100" s="245">
        <v>220</v>
      </c>
      <c r="F100" s="290">
        <f>'Annual Budget '!G100</f>
        <v>113287.61800000002</v>
      </c>
      <c r="G100" s="398"/>
      <c r="H100" s="291">
        <f t="shared" si="80"/>
        <v>113287.61800000002</v>
      </c>
      <c r="I100" s="393"/>
      <c r="J100" s="290">
        <f>'Annual Budget '!I100</f>
        <v>0</v>
      </c>
      <c r="K100" s="398"/>
      <c r="L100" s="291">
        <f t="shared" si="81"/>
        <v>0</v>
      </c>
      <c r="M100" s="399"/>
      <c r="N100" s="290">
        <f t="shared" si="82"/>
        <v>113287.61800000002</v>
      </c>
      <c r="O100" s="291">
        <f t="shared" si="83"/>
        <v>0</v>
      </c>
      <c r="P100" s="291">
        <f t="shared" si="84"/>
        <v>113287.61800000002</v>
      </c>
      <c r="Q100" s="289">
        <f t="shared" si="85"/>
        <v>0</v>
      </c>
      <c r="R100" s="251">
        <f t="shared" si="86"/>
        <v>3.1040731068850011E-2</v>
      </c>
      <c r="S100" s="251">
        <f t="shared" si="87"/>
        <v>0</v>
      </c>
      <c r="T100" s="407"/>
    </row>
    <row r="101" spans="1:20" ht="15" customHeight="1">
      <c r="A101" s="243">
        <f t="shared" si="56"/>
        <v>91</v>
      </c>
      <c r="B101" s="244"/>
      <c r="C101" s="244" t="s">
        <v>23</v>
      </c>
      <c r="D101" s="231"/>
      <c r="E101" s="245">
        <v>225</v>
      </c>
      <c r="F101" s="290">
        <f>'Annual Budget '!G101</f>
        <v>24407.502</v>
      </c>
      <c r="G101" s="398"/>
      <c r="H101" s="291">
        <f t="shared" si="80"/>
        <v>24407.502</v>
      </c>
      <c r="I101" s="393"/>
      <c r="J101" s="290">
        <f>'Annual Budget '!I101</f>
        <v>0</v>
      </c>
      <c r="K101" s="398"/>
      <c r="L101" s="291">
        <f t="shared" si="81"/>
        <v>0</v>
      </c>
      <c r="M101" s="399"/>
      <c r="N101" s="290">
        <f t="shared" si="82"/>
        <v>24407.502</v>
      </c>
      <c r="O101" s="291">
        <f t="shared" si="83"/>
        <v>0</v>
      </c>
      <c r="P101" s="291">
        <f t="shared" si="84"/>
        <v>24407.502</v>
      </c>
      <c r="Q101" s="289">
        <f t="shared" si="85"/>
        <v>0</v>
      </c>
      <c r="R101" s="251">
        <f t="shared" si="86"/>
        <v>6.6876391173165874E-3</v>
      </c>
      <c r="S101" s="251">
        <f t="shared" si="87"/>
        <v>0</v>
      </c>
      <c r="T101" s="407"/>
    </row>
    <row r="102" spans="1:20" ht="15" customHeight="1">
      <c r="A102" s="243">
        <f t="shared" si="56"/>
        <v>92</v>
      </c>
      <c r="B102" s="244"/>
      <c r="C102" s="244" t="s">
        <v>8</v>
      </c>
      <c r="D102" s="231"/>
      <c r="E102" s="245" t="s">
        <v>116</v>
      </c>
      <c r="F102" s="290">
        <f>'Annual Budget '!G102</f>
        <v>82769</v>
      </c>
      <c r="G102" s="398"/>
      <c r="H102" s="291">
        <f t="shared" si="80"/>
        <v>82769</v>
      </c>
      <c r="I102" s="393"/>
      <c r="J102" s="290">
        <f>'Annual Budget '!I102</f>
        <v>0</v>
      </c>
      <c r="K102" s="398"/>
      <c r="L102" s="291">
        <f t="shared" si="81"/>
        <v>0</v>
      </c>
      <c r="M102" s="399"/>
      <c r="N102" s="290">
        <f t="shared" si="82"/>
        <v>82769</v>
      </c>
      <c r="O102" s="291">
        <f t="shared" si="83"/>
        <v>0</v>
      </c>
      <c r="P102" s="291">
        <f t="shared" si="84"/>
        <v>82769</v>
      </c>
      <c r="Q102" s="289">
        <f t="shared" si="85"/>
        <v>0</v>
      </c>
      <c r="R102" s="251">
        <f t="shared" si="86"/>
        <v>2.2678650281424809E-2</v>
      </c>
      <c r="S102" s="251">
        <f t="shared" si="87"/>
        <v>0</v>
      </c>
      <c r="T102" s="407"/>
    </row>
    <row r="103" spans="1:20" ht="15" customHeight="1">
      <c r="A103" s="305">
        <f t="shared" si="56"/>
        <v>93</v>
      </c>
      <c r="B103" s="306"/>
      <c r="C103" s="306" t="s">
        <v>9</v>
      </c>
      <c r="D103" s="307"/>
      <c r="E103" s="308">
        <v>250</v>
      </c>
      <c r="F103" s="309">
        <f>'Annual Budget '!G103</f>
        <v>5049.8279999999995</v>
      </c>
      <c r="G103" s="400"/>
      <c r="H103" s="310">
        <f t="shared" si="80"/>
        <v>5049.8279999999995</v>
      </c>
      <c r="I103" s="401"/>
      <c r="J103" s="309">
        <f>'Annual Budget '!I103</f>
        <v>0</v>
      </c>
      <c r="K103" s="400"/>
      <c r="L103" s="310">
        <f t="shared" si="81"/>
        <v>0</v>
      </c>
      <c r="M103" s="402"/>
      <c r="N103" s="309">
        <f t="shared" si="82"/>
        <v>5049.8279999999995</v>
      </c>
      <c r="O103" s="310">
        <f t="shared" si="83"/>
        <v>0</v>
      </c>
      <c r="P103" s="310">
        <f t="shared" si="84"/>
        <v>5049.8279999999995</v>
      </c>
      <c r="Q103" s="311">
        <f t="shared" si="85"/>
        <v>0</v>
      </c>
      <c r="R103" s="312">
        <f t="shared" si="86"/>
        <v>1.3836494725482592E-3</v>
      </c>
      <c r="S103" s="312">
        <f t="shared" si="87"/>
        <v>0</v>
      </c>
      <c r="T103" s="417"/>
    </row>
    <row r="104" spans="1:20" ht="15" customHeight="1">
      <c r="A104" s="243">
        <f t="shared" si="56"/>
        <v>94</v>
      </c>
      <c r="B104" s="244"/>
      <c r="C104" s="288" t="s">
        <v>33</v>
      </c>
      <c r="D104" s="231"/>
      <c r="E104" s="245">
        <v>270</v>
      </c>
      <c r="F104" s="290">
        <f>'Annual Budget '!G104</f>
        <v>0</v>
      </c>
      <c r="G104" s="398"/>
      <c r="H104" s="291">
        <f t="shared" si="80"/>
        <v>0</v>
      </c>
      <c r="I104" s="393"/>
      <c r="J104" s="290">
        <f>'Annual Budget '!I104</f>
        <v>0</v>
      </c>
      <c r="K104" s="398"/>
      <c r="L104" s="291">
        <f t="shared" si="81"/>
        <v>0</v>
      </c>
      <c r="M104" s="399"/>
      <c r="N104" s="290">
        <f t="shared" si="82"/>
        <v>0</v>
      </c>
      <c r="O104" s="291">
        <f t="shared" si="83"/>
        <v>0</v>
      </c>
      <c r="P104" s="291">
        <f t="shared" si="84"/>
        <v>0</v>
      </c>
      <c r="Q104" s="289">
        <f t="shared" si="85"/>
        <v>0</v>
      </c>
      <c r="R104" s="251">
        <f t="shared" si="86"/>
        <v>0</v>
      </c>
      <c r="S104" s="251" t="str">
        <f t="shared" si="87"/>
        <v/>
      </c>
      <c r="T104" s="407"/>
    </row>
    <row r="105" spans="1:20" ht="15" customHeight="1">
      <c r="A105" s="305">
        <f t="shared" si="56"/>
        <v>95</v>
      </c>
      <c r="B105" s="306"/>
      <c r="C105" s="313" t="s">
        <v>198</v>
      </c>
      <c r="D105" s="307"/>
      <c r="E105" s="308" t="s">
        <v>10</v>
      </c>
      <c r="F105" s="309">
        <f>'Annual Budget '!G105</f>
        <v>12270.96</v>
      </c>
      <c r="G105" s="400"/>
      <c r="H105" s="310">
        <f t="shared" si="80"/>
        <v>12270.96</v>
      </c>
      <c r="I105" s="401"/>
      <c r="J105" s="309">
        <f>'Annual Budget '!I105</f>
        <v>11751</v>
      </c>
      <c r="K105" s="400"/>
      <c r="L105" s="310">
        <f t="shared" si="81"/>
        <v>11751</v>
      </c>
      <c r="M105" s="402"/>
      <c r="N105" s="309">
        <f t="shared" si="82"/>
        <v>24021.96</v>
      </c>
      <c r="O105" s="310">
        <f t="shared" si="83"/>
        <v>0</v>
      </c>
      <c r="P105" s="310">
        <f t="shared" si="84"/>
        <v>24021.96</v>
      </c>
      <c r="Q105" s="311">
        <f t="shared" si="85"/>
        <v>0</v>
      </c>
      <c r="R105" s="312">
        <f t="shared" si="86"/>
        <v>6.5820008688564011E-3</v>
      </c>
      <c r="S105" s="312">
        <f t="shared" si="87"/>
        <v>0</v>
      </c>
      <c r="T105" s="417"/>
    </row>
    <row r="106" spans="1:20" ht="15" customHeight="1">
      <c r="A106" s="314">
        <f t="shared" si="56"/>
        <v>96</v>
      </c>
      <c r="B106" s="315"/>
      <c r="C106" s="315"/>
      <c r="D106" s="316" t="s">
        <v>78</v>
      </c>
      <c r="E106" s="317" t="s">
        <v>11</v>
      </c>
      <c r="F106" s="318">
        <f>SUM(F99:F105)</f>
        <v>390050.908</v>
      </c>
      <c r="G106" s="319">
        <f t="shared" ref="G106:Q106" si="88">SUM(G99:G105)</f>
        <v>0</v>
      </c>
      <c r="H106" s="319">
        <f t="shared" si="88"/>
        <v>390050.908</v>
      </c>
      <c r="I106" s="320">
        <f t="shared" si="88"/>
        <v>0</v>
      </c>
      <c r="J106" s="318">
        <f t="shared" si="88"/>
        <v>11751</v>
      </c>
      <c r="K106" s="319">
        <f t="shared" si="88"/>
        <v>0</v>
      </c>
      <c r="L106" s="319">
        <f t="shared" si="88"/>
        <v>11751</v>
      </c>
      <c r="M106" s="320">
        <f t="shared" si="88"/>
        <v>0</v>
      </c>
      <c r="N106" s="318">
        <f t="shared" si="88"/>
        <v>401801.908</v>
      </c>
      <c r="O106" s="319">
        <f t="shared" si="88"/>
        <v>0</v>
      </c>
      <c r="P106" s="319">
        <f t="shared" si="88"/>
        <v>401801.908</v>
      </c>
      <c r="Q106" s="321">
        <f t="shared" si="88"/>
        <v>0</v>
      </c>
      <c r="R106" s="322">
        <f t="shared" si="86"/>
        <v>0.11009345230631305</v>
      </c>
      <c r="S106" s="322">
        <f t="shared" si="87"/>
        <v>0</v>
      </c>
      <c r="T106" s="418"/>
    </row>
    <row r="107" spans="1:20" ht="17.25" customHeight="1">
      <c r="A107" s="323">
        <f t="shared" si="56"/>
        <v>97</v>
      </c>
      <c r="B107" s="324" t="s">
        <v>80</v>
      </c>
      <c r="C107" s="325"/>
      <c r="D107" s="326"/>
      <c r="E107" s="327"/>
      <c r="F107" s="328"/>
      <c r="G107" s="329"/>
      <c r="H107" s="329"/>
      <c r="I107" s="330"/>
      <c r="J107" s="328"/>
      <c r="K107" s="329"/>
      <c r="L107" s="329"/>
      <c r="M107" s="331"/>
      <c r="N107" s="328"/>
      <c r="O107" s="329"/>
      <c r="P107" s="329"/>
      <c r="Q107" s="311"/>
      <c r="R107" s="312"/>
      <c r="S107" s="312"/>
      <c r="T107" s="419"/>
    </row>
    <row r="108" spans="1:20" ht="17.25" customHeight="1">
      <c r="A108" s="305">
        <f t="shared" si="56"/>
        <v>98</v>
      </c>
      <c r="B108" s="306"/>
      <c r="C108" s="306" t="s">
        <v>12</v>
      </c>
      <c r="D108" s="307"/>
      <c r="E108" s="308">
        <v>332</v>
      </c>
      <c r="F108" s="309">
        <f>'Annual Budget '!G108</f>
        <v>0</v>
      </c>
      <c r="G108" s="400"/>
      <c r="H108" s="310">
        <f t="shared" ref="H108:H111" si="89">SUM(F108:G108)</f>
        <v>0</v>
      </c>
      <c r="I108" s="401"/>
      <c r="J108" s="309">
        <f>'Annual Budget '!I108</f>
        <v>0</v>
      </c>
      <c r="K108" s="400"/>
      <c r="L108" s="310">
        <f t="shared" ref="L108:L111" si="90">SUM(J108:K108)</f>
        <v>0</v>
      </c>
      <c r="M108" s="402"/>
      <c r="N108" s="309">
        <f t="shared" ref="N108:N111" si="91">F108+J108</f>
        <v>0</v>
      </c>
      <c r="O108" s="310">
        <f t="shared" ref="O108:O111" si="92">K108+G108</f>
        <v>0</v>
      </c>
      <c r="P108" s="310">
        <f t="shared" ref="P108:P111" si="93">SUM(N108:O108)</f>
        <v>0</v>
      </c>
      <c r="Q108" s="311">
        <f t="shared" ref="Q108:Q111" si="94">M108+I108</f>
        <v>0</v>
      </c>
      <c r="R108" s="312">
        <f t="shared" ref="R108:R112" si="95">P108/$P$156</f>
        <v>0</v>
      </c>
      <c r="S108" s="312" t="str">
        <f t="shared" ref="S108:S112" si="96">IFERROR(Q108/P108,"")</f>
        <v/>
      </c>
      <c r="T108" s="417"/>
    </row>
    <row r="109" spans="1:20" ht="15" customHeight="1">
      <c r="A109" s="305">
        <f t="shared" si="56"/>
        <v>99</v>
      </c>
      <c r="B109" s="306"/>
      <c r="C109" s="306" t="s">
        <v>13</v>
      </c>
      <c r="D109" s="307"/>
      <c r="E109" s="308">
        <v>333</v>
      </c>
      <c r="F109" s="309">
        <f>'Annual Budget '!G109</f>
        <v>0</v>
      </c>
      <c r="G109" s="400"/>
      <c r="H109" s="310">
        <f t="shared" si="89"/>
        <v>0</v>
      </c>
      <c r="I109" s="401"/>
      <c r="J109" s="309">
        <f>'Annual Budget '!I109</f>
        <v>0</v>
      </c>
      <c r="K109" s="400"/>
      <c r="L109" s="310">
        <f t="shared" si="90"/>
        <v>0</v>
      </c>
      <c r="M109" s="402"/>
      <c r="N109" s="309">
        <f t="shared" si="91"/>
        <v>0</v>
      </c>
      <c r="O109" s="310">
        <f t="shared" si="92"/>
        <v>0</v>
      </c>
      <c r="P109" s="310">
        <f t="shared" si="93"/>
        <v>0</v>
      </c>
      <c r="Q109" s="311">
        <f t="shared" si="94"/>
        <v>0</v>
      </c>
      <c r="R109" s="312">
        <f t="shared" si="95"/>
        <v>0</v>
      </c>
      <c r="S109" s="312" t="str">
        <f t="shared" si="96"/>
        <v/>
      </c>
      <c r="T109" s="417"/>
    </row>
    <row r="110" spans="1:20" ht="15" customHeight="1">
      <c r="A110" s="305">
        <f t="shared" si="56"/>
        <v>100</v>
      </c>
      <c r="B110" s="306"/>
      <c r="C110" s="306" t="s">
        <v>35</v>
      </c>
      <c r="D110" s="307"/>
      <c r="E110" s="308" t="s">
        <v>96</v>
      </c>
      <c r="F110" s="309">
        <f>'Annual Budget '!G110</f>
        <v>50000</v>
      </c>
      <c r="G110" s="400"/>
      <c r="H110" s="310">
        <f t="shared" si="89"/>
        <v>50000</v>
      </c>
      <c r="I110" s="401"/>
      <c r="J110" s="309">
        <f>'Annual Budget '!I110</f>
        <v>3000</v>
      </c>
      <c r="K110" s="400"/>
      <c r="L110" s="310">
        <f t="shared" si="90"/>
        <v>3000</v>
      </c>
      <c r="M110" s="402"/>
      <c r="N110" s="309">
        <f t="shared" si="91"/>
        <v>53000</v>
      </c>
      <c r="O110" s="310">
        <f t="shared" si="92"/>
        <v>0</v>
      </c>
      <c r="P110" s="310">
        <f t="shared" si="93"/>
        <v>53000</v>
      </c>
      <c r="Q110" s="311">
        <f t="shared" si="94"/>
        <v>0</v>
      </c>
      <c r="R110" s="312">
        <f t="shared" si="95"/>
        <v>1.45219643213705E-2</v>
      </c>
      <c r="S110" s="312">
        <f t="shared" si="96"/>
        <v>0</v>
      </c>
      <c r="T110" s="417"/>
    </row>
    <row r="111" spans="1:20" ht="15" customHeight="1">
      <c r="A111" s="305">
        <f t="shared" si="56"/>
        <v>101</v>
      </c>
      <c r="B111" s="306"/>
      <c r="C111" s="313" t="s">
        <v>199</v>
      </c>
      <c r="D111" s="307"/>
      <c r="E111" s="308" t="s">
        <v>96</v>
      </c>
      <c r="F111" s="309">
        <f>'Annual Budget '!G111</f>
        <v>10000</v>
      </c>
      <c r="G111" s="400"/>
      <c r="H111" s="310">
        <f t="shared" si="89"/>
        <v>10000</v>
      </c>
      <c r="I111" s="401"/>
      <c r="J111" s="309">
        <f>'Annual Budget '!I111</f>
        <v>85900</v>
      </c>
      <c r="K111" s="400"/>
      <c r="L111" s="310">
        <f t="shared" si="90"/>
        <v>85900</v>
      </c>
      <c r="M111" s="402"/>
      <c r="N111" s="309">
        <f t="shared" si="91"/>
        <v>95900</v>
      </c>
      <c r="O111" s="310">
        <f t="shared" si="92"/>
        <v>0</v>
      </c>
      <c r="P111" s="310">
        <f t="shared" si="93"/>
        <v>95900</v>
      </c>
      <c r="Q111" s="311">
        <f t="shared" si="94"/>
        <v>0</v>
      </c>
      <c r="R111" s="312">
        <f t="shared" si="95"/>
        <v>2.6276535441876057E-2</v>
      </c>
      <c r="S111" s="312">
        <f t="shared" si="96"/>
        <v>0</v>
      </c>
      <c r="T111" s="417"/>
    </row>
    <row r="112" spans="1:20" ht="15" customHeight="1">
      <c r="A112" s="314">
        <f t="shared" si="56"/>
        <v>102</v>
      </c>
      <c r="B112" s="315"/>
      <c r="C112" s="315"/>
      <c r="D112" s="316" t="s">
        <v>79</v>
      </c>
      <c r="E112" s="317" t="s">
        <v>14</v>
      </c>
      <c r="F112" s="318">
        <f>SUM(F108:F111)</f>
        <v>60000</v>
      </c>
      <c r="G112" s="319">
        <f t="shared" ref="G112:Q112" si="97">SUM(G108:G111)</f>
        <v>0</v>
      </c>
      <c r="H112" s="319">
        <f t="shared" si="97"/>
        <v>60000</v>
      </c>
      <c r="I112" s="320">
        <f t="shared" si="97"/>
        <v>0</v>
      </c>
      <c r="J112" s="318">
        <f t="shared" si="97"/>
        <v>88900</v>
      </c>
      <c r="K112" s="319">
        <f t="shared" si="97"/>
        <v>0</v>
      </c>
      <c r="L112" s="319">
        <f t="shared" si="97"/>
        <v>88900</v>
      </c>
      <c r="M112" s="320">
        <f t="shared" si="97"/>
        <v>0</v>
      </c>
      <c r="N112" s="318">
        <f t="shared" si="97"/>
        <v>148900</v>
      </c>
      <c r="O112" s="319">
        <f t="shared" si="97"/>
        <v>0</v>
      </c>
      <c r="P112" s="319">
        <f t="shared" si="97"/>
        <v>148900</v>
      </c>
      <c r="Q112" s="321">
        <f t="shared" si="97"/>
        <v>0</v>
      </c>
      <c r="R112" s="322">
        <f t="shared" si="95"/>
        <v>4.0798499763246558E-2</v>
      </c>
      <c r="S112" s="322">
        <f t="shared" si="96"/>
        <v>0</v>
      </c>
      <c r="T112" s="418"/>
    </row>
    <row r="113" spans="1:20" ht="17.25" customHeight="1">
      <c r="A113" s="323">
        <f t="shared" si="56"/>
        <v>103</v>
      </c>
      <c r="B113" s="324" t="s">
        <v>81</v>
      </c>
      <c r="C113" s="324"/>
      <c r="D113" s="326"/>
      <c r="E113" s="327"/>
      <c r="F113" s="328"/>
      <c r="G113" s="329"/>
      <c r="H113" s="329"/>
      <c r="I113" s="330"/>
      <c r="J113" s="328"/>
      <c r="K113" s="329"/>
      <c r="L113" s="329"/>
      <c r="M113" s="331"/>
      <c r="N113" s="328"/>
      <c r="O113" s="329"/>
      <c r="P113" s="329"/>
      <c r="Q113" s="311"/>
      <c r="R113" s="312"/>
      <c r="S113" s="312"/>
      <c r="T113" s="419"/>
    </row>
    <row r="114" spans="1:20" ht="17.25" customHeight="1">
      <c r="A114" s="305">
        <f t="shared" si="56"/>
        <v>104</v>
      </c>
      <c r="B114" s="332"/>
      <c r="C114" s="306" t="s">
        <v>24</v>
      </c>
      <c r="D114" s="307"/>
      <c r="E114" s="308">
        <v>411</v>
      </c>
      <c r="F114" s="309">
        <f>'Annual Budget '!G114</f>
        <v>4500</v>
      </c>
      <c r="G114" s="400"/>
      <c r="H114" s="310">
        <f t="shared" ref="H114:H118" si="98">SUM(F114:G114)</f>
        <v>4500</v>
      </c>
      <c r="I114" s="401"/>
      <c r="J114" s="309">
        <f>'Annual Budget '!I114</f>
        <v>0</v>
      </c>
      <c r="K114" s="400"/>
      <c r="L114" s="310">
        <f t="shared" ref="L114:L118" si="99">SUM(J114:K114)</f>
        <v>0</v>
      </c>
      <c r="M114" s="402"/>
      <c r="N114" s="309">
        <f t="shared" ref="N114:N118" si="100">F114+J114</f>
        <v>4500</v>
      </c>
      <c r="O114" s="310">
        <f t="shared" ref="O114:O118" si="101">K114+G114</f>
        <v>0</v>
      </c>
      <c r="P114" s="310">
        <f t="shared" ref="P114:P118" si="102">SUM(N114:O114)</f>
        <v>4500</v>
      </c>
      <c r="Q114" s="311">
        <f t="shared" ref="Q114:Q118" si="103">M114+I114</f>
        <v>0</v>
      </c>
      <c r="R114" s="312">
        <f t="shared" ref="R114:R119" si="104">P114/$P$156</f>
        <v>1.2329969706824009E-3</v>
      </c>
      <c r="S114" s="312">
        <f t="shared" ref="S114:S119" si="105">IFERROR(Q114/P114,"")</f>
        <v>0</v>
      </c>
      <c r="T114" s="417"/>
    </row>
    <row r="115" spans="1:20" ht="15" customHeight="1">
      <c r="A115" s="305">
        <f t="shared" si="56"/>
        <v>105</v>
      </c>
      <c r="B115" s="332"/>
      <c r="C115" s="333" t="s">
        <v>114</v>
      </c>
      <c r="D115" s="307"/>
      <c r="E115" s="308">
        <v>441</v>
      </c>
      <c r="F115" s="309">
        <f>'Annual Budget '!G115</f>
        <v>297775</v>
      </c>
      <c r="G115" s="400"/>
      <c r="H115" s="310">
        <f t="shared" si="98"/>
        <v>297775</v>
      </c>
      <c r="I115" s="401"/>
      <c r="J115" s="309">
        <f>'Annual Budget '!I115</f>
        <v>0</v>
      </c>
      <c r="K115" s="400"/>
      <c r="L115" s="310">
        <f t="shared" si="99"/>
        <v>0</v>
      </c>
      <c r="M115" s="402"/>
      <c r="N115" s="309">
        <f t="shared" si="100"/>
        <v>297775</v>
      </c>
      <c r="O115" s="310">
        <f t="shared" si="101"/>
        <v>0</v>
      </c>
      <c r="P115" s="310">
        <f t="shared" si="102"/>
        <v>297775</v>
      </c>
      <c r="Q115" s="311">
        <f t="shared" si="103"/>
        <v>0</v>
      </c>
      <c r="R115" s="312">
        <f t="shared" si="104"/>
        <v>8.1590149543322651E-2</v>
      </c>
      <c r="S115" s="312">
        <f t="shared" si="105"/>
        <v>0</v>
      </c>
      <c r="T115" s="417"/>
    </row>
    <row r="116" spans="1:20" ht="15" customHeight="1">
      <c r="A116" s="305">
        <f t="shared" si="56"/>
        <v>106</v>
      </c>
      <c r="B116" s="332"/>
      <c r="C116" s="306" t="s">
        <v>97</v>
      </c>
      <c r="D116" s="307"/>
      <c r="E116" s="308">
        <v>442</v>
      </c>
      <c r="F116" s="309">
        <f>'Annual Budget '!G116</f>
        <v>10846.35</v>
      </c>
      <c r="G116" s="400"/>
      <c r="H116" s="310">
        <f t="shared" si="98"/>
        <v>10846.35</v>
      </c>
      <c r="I116" s="401"/>
      <c r="J116" s="309">
        <f>'Annual Budget '!I116</f>
        <v>0</v>
      </c>
      <c r="K116" s="400"/>
      <c r="L116" s="310">
        <f t="shared" si="99"/>
        <v>0</v>
      </c>
      <c r="M116" s="402"/>
      <c r="N116" s="309">
        <f t="shared" si="100"/>
        <v>10846.35</v>
      </c>
      <c r="O116" s="310">
        <f t="shared" si="101"/>
        <v>0</v>
      </c>
      <c r="P116" s="310">
        <f t="shared" si="102"/>
        <v>10846.35</v>
      </c>
      <c r="Q116" s="311">
        <f t="shared" si="103"/>
        <v>0</v>
      </c>
      <c r="R116" s="312">
        <f t="shared" si="104"/>
        <v>2.9718925984357912E-3</v>
      </c>
      <c r="S116" s="312">
        <f t="shared" si="105"/>
        <v>0</v>
      </c>
      <c r="T116" s="417"/>
    </row>
    <row r="117" spans="1:20" ht="15" customHeight="1">
      <c r="A117" s="305">
        <f t="shared" si="56"/>
        <v>107</v>
      </c>
      <c r="B117" s="332"/>
      <c r="C117" s="306" t="s">
        <v>36</v>
      </c>
      <c r="D117" s="307"/>
      <c r="E117" s="308">
        <v>430</v>
      </c>
      <c r="F117" s="309">
        <f>'Annual Budget '!G117</f>
        <v>15500</v>
      </c>
      <c r="G117" s="400"/>
      <c r="H117" s="310">
        <f t="shared" si="98"/>
        <v>15500</v>
      </c>
      <c r="I117" s="401"/>
      <c r="J117" s="309">
        <f>'Annual Budget '!I117</f>
        <v>0</v>
      </c>
      <c r="K117" s="400"/>
      <c r="L117" s="310">
        <f t="shared" si="99"/>
        <v>0</v>
      </c>
      <c r="M117" s="402"/>
      <c r="N117" s="309">
        <f t="shared" si="100"/>
        <v>15500</v>
      </c>
      <c r="O117" s="310">
        <f t="shared" si="101"/>
        <v>0</v>
      </c>
      <c r="P117" s="310">
        <f t="shared" si="102"/>
        <v>15500</v>
      </c>
      <c r="Q117" s="311">
        <f t="shared" si="103"/>
        <v>0</v>
      </c>
      <c r="R117" s="312">
        <f t="shared" si="104"/>
        <v>4.2469895656838258E-3</v>
      </c>
      <c r="S117" s="312">
        <f t="shared" si="105"/>
        <v>0</v>
      </c>
      <c r="T117" s="417"/>
    </row>
    <row r="118" spans="1:20" ht="15" customHeight="1">
      <c r="A118" s="305">
        <f t="shared" si="56"/>
        <v>108</v>
      </c>
      <c r="B118" s="306"/>
      <c r="C118" s="313" t="s">
        <v>200</v>
      </c>
      <c r="D118" s="307"/>
      <c r="E118" s="334" t="s">
        <v>98</v>
      </c>
      <c r="F118" s="309">
        <f>'Annual Budget '!G118</f>
        <v>46305</v>
      </c>
      <c r="G118" s="400"/>
      <c r="H118" s="310">
        <f t="shared" si="98"/>
        <v>46305</v>
      </c>
      <c r="I118" s="401"/>
      <c r="J118" s="309">
        <f>'Annual Budget '!I118</f>
        <v>0</v>
      </c>
      <c r="K118" s="400"/>
      <c r="L118" s="310">
        <f t="shared" si="99"/>
        <v>0</v>
      </c>
      <c r="M118" s="402"/>
      <c r="N118" s="309">
        <f t="shared" si="100"/>
        <v>46305</v>
      </c>
      <c r="O118" s="310">
        <f t="shared" si="101"/>
        <v>0</v>
      </c>
      <c r="P118" s="310">
        <f t="shared" si="102"/>
        <v>46305</v>
      </c>
      <c r="Q118" s="311">
        <f t="shared" si="103"/>
        <v>0</v>
      </c>
      <c r="R118" s="312">
        <f t="shared" si="104"/>
        <v>1.2687538828321906E-2</v>
      </c>
      <c r="S118" s="312">
        <f t="shared" si="105"/>
        <v>0</v>
      </c>
      <c r="T118" s="417"/>
    </row>
    <row r="119" spans="1:20" ht="15" customHeight="1" thickBot="1">
      <c r="A119" s="219">
        <f t="shared" si="56"/>
        <v>109</v>
      </c>
      <c r="B119" s="195"/>
      <c r="C119" s="195" t="s">
        <v>82</v>
      </c>
      <c r="D119" s="196"/>
      <c r="E119" s="197">
        <v>400</v>
      </c>
      <c r="F119" s="223">
        <f>SUM(F114:F118)</f>
        <v>374926.35</v>
      </c>
      <c r="G119" s="226">
        <f t="shared" ref="G119:Q119" si="106">SUM(G114:G118)</f>
        <v>0</v>
      </c>
      <c r="H119" s="226">
        <f t="shared" si="106"/>
        <v>374926.35</v>
      </c>
      <c r="I119" s="199">
        <f t="shared" si="106"/>
        <v>0</v>
      </c>
      <c r="J119" s="223">
        <f t="shared" si="106"/>
        <v>0</v>
      </c>
      <c r="K119" s="226">
        <f t="shared" si="106"/>
        <v>0</v>
      </c>
      <c r="L119" s="226">
        <f t="shared" si="106"/>
        <v>0</v>
      </c>
      <c r="M119" s="199">
        <f t="shared" si="106"/>
        <v>0</v>
      </c>
      <c r="N119" s="223">
        <f t="shared" si="106"/>
        <v>374926.35</v>
      </c>
      <c r="O119" s="226">
        <f t="shared" si="106"/>
        <v>0</v>
      </c>
      <c r="P119" s="226">
        <f t="shared" si="106"/>
        <v>374926.35</v>
      </c>
      <c r="Q119" s="198">
        <f t="shared" si="106"/>
        <v>0</v>
      </c>
      <c r="R119" s="194">
        <f t="shared" si="104"/>
        <v>0.10272956750644657</v>
      </c>
      <c r="S119" s="194">
        <f t="shared" si="105"/>
        <v>0</v>
      </c>
      <c r="T119" s="415"/>
    </row>
    <row r="120" spans="1:20" ht="17.25" customHeight="1" thickTop="1">
      <c r="A120" s="268">
        <f t="shared" si="56"/>
        <v>110</v>
      </c>
      <c r="B120" s="269" t="s">
        <v>99</v>
      </c>
      <c r="C120" s="269"/>
      <c r="D120" s="270"/>
      <c r="E120" s="335"/>
      <c r="F120" s="336"/>
      <c r="G120" s="337"/>
      <c r="H120" s="337"/>
      <c r="I120" s="338"/>
      <c r="J120" s="336"/>
      <c r="K120" s="337"/>
      <c r="L120" s="337"/>
      <c r="M120" s="339"/>
      <c r="N120" s="336"/>
      <c r="O120" s="337"/>
      <c r="P120" s="337"/>
      <c r="Q120" s="340"/>
      <c r="R120" s="275"/>
      <c r="S120" s="275"/>
      <c r="T120" s="420"/>
    </row>
    <row r="121" spans="1:20" ht="17.25" customHeight="1">
      <c r="A121" s="243">
        <f t="shared" si="56"/>
        <v>111</v>
      </c>
      <c r="B121" s="302"/>
      <c r="C121" s="288" t="s">
        <v>15</v>
      </c>
      <c r="D121" s="231"/>
      <c r="E121" s="245" t="s">
        <v>16</v>
      </c>
      <c r="F121" s="290">
        <f>'Annual Budget '!G121</f>
        <v>19000</v>
      </c>
      <c r="G121" s="398"/>
      <c r="H121" s="291">
        <f t="shared" ref="H121:H129" si="107">SUM(F121:G121)</f>
        <v>19000</v>
      </c>
      <c r="I121" s="393"/>
      <c r="J121" s="290">
        <f>'Annual Budget '!I121</f>
        <v>0</v>
      </c>
      <c r="K121" s="398"/>
      <c r="L121" s="291">
        <f t="shared" ref="L121:L129" si="108">SUM(J121:K121)</f>
        <v>0</v>
      </c>
      <c r="M121" s="399"/>
      <c r="N121" s="290">
        <f t="shared" ref="N121:N129" si="109">F121+J121</f>
        <v>19000</v>
      </c>
      <c r="O121" s="291">
        <f t="shared" ref="O121:O129" si="110">K121+G121</f>
        <v>0</v>
      </c>
      <c r="P121" s="291">
        <f t="shared" ref="P121:P129" si="111">SUM(N121:O121)</f>
        <v>19000</v>
      </c>
      <c r="Q121" s="289">
        <f t="shared" ref="Q121:Q129" si="112">M121+I121</f>
        <v>0</v>
      </c>
      <c r="R121" s="251">
        <f t="shared" ref="R121:R130" si="113">P121/$P$156</f>
        <v>5.2059872095479151E-3</v>
      </c>
      <c r="S121" s="251">
        <f t="shared" ref="S121:S130" si="114">IFERROR(Q121/P121,"")</f>
        <v>0</v>
      </c>
      <c r="T121" s="407"/>
    </row>
    <row r="122" spans="1:20" ht="15" customHeight="1">
      <c r="A122" s="243">
        <f t="shared" si="56"/>
        <v>112</v>
      </c>
      <c r="B122" s="302"/>
      <c r="C122" s="288" t="s">
        <v>146</v>
      </c>
      <c r="D122" s="231"/>
      <c r="E122" s="245">
        <v>522</v>
      </c>
      <c r="F122" s="290">
        <f>'Annual Budget '!G122</f>
        <v>21473.7</v>
      </c>
      <c r="G122" s="398"/>
      <c r="H122" s="291">
        <f t="shared" si="107"/>
        <v>21473.7</v>
      </c>
      <c r="I122" s="393"/>
      <c r="J122" s="290">
        <f>'Annual Budget '!I122</f>
        <v>0</v>
      </c>
      <c r="K122" s="398"/>
      <c r="L122" s="291">
        <f t="shared" si="108"/>
        <v>0</v>
      </c>
      <c r="M122" s="399"/>
      <c r="N122" s="290">
        <f t="shared" si="109"/>
        <v>21473.7</v>
      </c>
      <c r="O122" s="291">
        <f t="shared" si="110"/>
        <v>0</v>
      </c>
      <c r="P122" s="291">
        <f t="shared" si="111"/>
        <v>21473.7</v>
      </c>
      <c r="Q122" s="289">
        <f t="shared" si="112"/>
        <v>0</v>
      </c>
      <c r="R122" s="251">
        <f t="shared" si="113"/>
        <v>5.8837793442983715E-3</v>
      </c>
      <c r="S122" s="251">
        <f t="shared" si="114"/>
        <v>0</v>
      </c>
      <c r="T122" s="407"/>
    </row>
    <row r="123" spans="1:20" ht="15" customHeight="1">
      <c r="A123" s="243">
        <f t="shared" si="56"/>
        <v>113</v>
      </c>
      <c r="B123" s="302"/>
      <c r="C123" s="288" t="s">
        <v>147</v>
      </c>
      <c r="D123" s="231"/>
      <c r="E123" s="245">
        <v>521</v>
      </c>
      <c r="F123" s="290">
        <f>'Annual Budget '!G123</f>
        <v>0</v>
      </c>
      <c r="G123" s="398"/>
      <c r="H123" s="291">
        <f t="shared" si="107"/>
        <v>0</v>
      </c>
      <c r="I123" s="393"/>
      <c r="J123" s="290">
        <f>'Annual Budget '!I123</f>
        <v>0</v>
      </c>
      <c r="K123" s="398"/>
      <c r="L123" s="291">
        <f t="shared" si="108"/>
        <v>0</v>
      </c>
      <c r="M123" s="399"/>
      <c r="N123" s="290">
        <f t="shared" si="109"/>
        <v>0</v>
      </c>
      <c r="O123" s="291">
        <f t="shared" si="110"/>
        <v>0</v>
      </c>
      <c r="P123" s="291">
        <f t="shared" si="111"/>
        <v>0</v>
      </c>
      <c r="Q123" s="289">
        <f t="shared" si="112"/>
        <v>0</v>
      </c>
      <c r="R123" s="251">
        <f t="shared" si="113"/>
        <v>0</v>
      </c>
      <c r="S123" s="251" t="str">
        <f t="shared" si="114"/>
        <v/>
      </c>
      <c r="T123" s="407"/>
    </row>
    <row r="124" spans="1:20" ht="15" customHeight="1">
      <c r="A124" s="243">
        <f t="shared" si="56"/>
        <v>114</v>
      </c>
      <c r="B124" s="302"/>
      <c r="C124" s="288" t="s">
        <v>148</v>
      </c>
      <c r="D124" s="231"/>
      <c r="E124" s="245">
        <v>523</v>
      </c>
      <c r="F124" s="290">
        <f>'Annual Budget '!G124</f>
        <v>0</v>
      </c>
      <c r="G124" s="398"/>
      <c r="H124" s="291">
        <f t="shared" si="107"/>
        <v>0</v>
      </c>
      <c r="I124" s="393"/>
      <c r="J124" s="290">
        <f>'Annual Budget '!I124</f>
        <v>0</v>
      </c>
      <c r="K124" s="398"/>
      <c r="L124" s="291">
        <f t="shared" si="108"/>
        <v>0</v>
      </c>
      <c r="M124" s="399"/>
      <c r="N124" s="290">
        <f t="shared" si="109"/>
        <v>0</v>
      </c>
      <c r="O124" s="291">
        <f t="shared" si="110"/>
        <v>0</v>
      </c>
      <c r="P124" s="291">
        <f t="shared" si="111"/>
        <v>0</v>
      </c>
      <c r="Q124" s="289">
        <f t="shared" si="112"/>
        <v>0</v>
      </c>
      <c r="R124" s="251">
        <f t="shared" si="113"/>
        <v>0</v>
      </c>
      <c r="S124" s="251" t="str">
        <f t="shared" si="114"/>
        <v/>
      </c>
      <c r="T124" s="407"/>
    </row>
    <row r="125" spans="1:20" ht="15" customHeight="1">
      <c r="A125" s="243">
        <f t="shared" si="56"/>
        <v>115</v>
      </c>
      <c r="B125" s="302"/>
      <c r="C125" s="288" t="s">
        <v>149</v>
      </c>
      <c r="D125" s="231"/>
      <c r="E125" s="245">
        <v>524</v>
      </c>
      <c r="F125" s="290">
        <f>'Annual Budget '!G125</f>
        <v>0</v>
      </c>
      <c r="G125" s="398"/>
      <c r="H125" s="291">
        <f t="shared" si="107"/>
        <v>0</v>
      </c>
      <c r="I125" s="393"/>
      <c r="J125" s="290">
        <f>'Annual Budget '!I125</f>
        <v>0</v>
      </c>
      <c r="K125" s="398"/>
      <c r="L125" s="291">
        <f t="shared" si="108"/>
        <v>0</v>
      </c>
      <c r="M125" s="399"/>
      <c r="N125" s="290">
        <f t="shared" si="109"/>
        <v>0</v>
      </c>
      <c r="O125" s="291">
        <f t="shared" si="110"/>
        <v>0</v>
      </c>
      <c r="P125" s="291">
        <f t="shared" si="111"/>
        <v>0</v>
      </c>
      <c r="Q125" s="289">
        <f t="shared" si="112"/>
        <v>0</v>
      </c>
      <c r="R125" s="251">
        <f t="shared" si="113"/>
        <v>0</v>
      </c>
      <c r="S125" s="251" t="str">
        <f t="shared" si="114"/>
        <v/>
      </c>
      <c r="T125" s="407"/>
    </row>
    <row r="126" spans="1:20" ht="15" customHeight="1">
      <c r="A126" s="243">
        <f t="shared" si="56"/>
        <v>116</v>
      </c>
      <c r="B126" s="302"/>
      <c r="C126" s="244" t="s">
        <v>150</v>
      </c>
      <c r="D126" s="231"/>
      <c r="E126" s="245">
        <v>525</v>
      </c>
      <c r="F126" s="290">
        <f>'Annual Budget '!G126</f>
        <v>0</v>
      </c>
      <c r="G126" s="398"/>
      <c r="H126" s="291">
        <f t="shared" si="107"/>
        <v>0</v>
      </c>
      <c r="I126" s="393"/>
      <c r="J126" s="290">
        <f>'Annual Budget '!I126</f>
        <v>0</v>
      </c>
      <c r="K126" s="398"/>
      <c r="L126" s="291">
        <f t="shared" si="108"/>
        <v>0</v>
      </c>
      <c r="M126" s="399"/>
      <c r="N126" s="290">
        <f t="shared" si="109"/>
        <v>0</v>
      </c>
      <c r="O126" s="291">
        <f t="shared" si="110"/>
        <v>0</v>
      </c>
      <c r="P126" s="291">
        <f t="shared" si="111"/>
        <v>0</v>
      </c>
      <c r="Q126" s="289">
        <f t="shared" si="112"/>
        <v>0</v>
      </c>
      <c r="R126" s="251">
        <f t="shared" si="113"/>
        <v>0</v>
      </c>
      <c r="S126" s="251" t="str">
        <f t="shared" si="114"/>
        <v/>
      </c>
      <c r="T126" s="407"/>
    </row>
    <row r="127" spans="1:20" ht="17.25" customHeight="1">
      <c r="A127" s="243">
        <f t="shared" si="56"/>
        <v>117</v>
      </c>
      <c r="B127" s="244"/>
      <c r="C127" s="288" t="s">
        <v>115</v>
      </c>
      <c r="D127" s="231"/>
      <c r="E127" s="304" t="s">
        <v>100</v>
      </c>
      <c r="F127" s="290">
        <f>'Annual Budget '!G127</f>
        <v>0</v>
      </c>
      <c r="G127" s="398"/>
      <c r="H127" s="291">
        <f t="shared" si="107"/>
        <v>0</v>
      </c>
      <c r="I127" s="393"/>
      <c r="J127" s="290">
        <f>'Annual Budget '!I127</f>
        <v>0</v>
      </c>
      <c r="K127" s="398"/>
      <c r="L127" s="291">
        <f t="shared" si="108"/>
        <v>0</v>
      </c>
      <c r="M127" s="399"/>
      <c r="N127" s="290">
        <f t="shared" si="109"/>
        <v>0</v>
      </c>
      <c r="O127" s="291">
        <f t="shared" si="110"/>
        <v>0</v>
      </c>
      <c r="P127" s="291">
        <f t="shared" si="111"/>
        <v>0</v>
      </c>
      <c r="Q127" s="289">
        <f t="shared" si="112"/>
        <v>0</v>
      </c>
      <c r="R127" s="251">
        <f t="shared" si="113"/>
        <v>0</v>
      </c>
      <c r="S127" s="251" t="str">
        <f t="shared" si="114"/>
        <v/>
      </c>
      <c r="T127" s="407"/>
    </row>
    <row r="128" spans="1:20" ht="17.25" customHeight="1">
      <c r="A128" s="243">
        <f t="shared" si="56"/>
        <v>118</v>
      </c>
      <c r="B128" s="244"/>
      <c r="C128" s="244" t="s">
        <v>17</v>
      </c>
      <c r="D128" s="231"/>
      <c r="E128" s="245" t="s">
        <v>131</v>
      </c>
      <c r="F128" s="290">
        <f>'Annual Budget '!G128</f>
        <v>1500</v>
      </c>
      <c r="G128" s="398"/>
      <c r="H128" s="291">
        <f t="shared" si="107"/>
        <v>1500</v>
      </c>
      <c r="I128" s="393"/>
      <c r="J128" s="290">
        <f>'Annual Budget '!I128</f>
        <v>34421</v>
      </c>
      <c r="K128" s="398"/>
      <c r="L128" s="291">
        <f t="shared" si="108"/>
        <v>34421</v>
      </c>
      <c r="M128" s="399"/>
      <c r="N128" s="290">
        <f t="shared" si="109"/>
        <v>35921</v>
      </c>
      <c r="O128" s="291">
        <f t="shared" si="110"/>
        <v>0</v>
      </c>
      <c r="P128" s="291">
        <f t="shared" si="111"/>
        <v>35921</v>
      </c>
      <c r="Q128" s="289">
        <f t="shared" si="112"/>
        <v>0</v>
      </c>
      <c r="R128" s="251">
        <f t="shared" si="113"/>
        <v>9.8423298186405602E-3</v>
      </c>
      <c r="S128" s="251">
        <f t="shared" si="114"/>
        <v>0</v>
      </c>
      <c r="T128" s="407"/>
    </row>
    <row r="129" spans="1:20" ht="15" customHeight="1">
      <c r="A129" s="243">
        <f t="shared" si="56"/>
        <v>119</v>
      </c>
      <c r="B129" s="244"/>
      <c r="C129" s="288" t="s">
        <v>201</v>
      </c>
      <c r="D129" s="231"/>
      <c r="E129" s="245" t="s">
        <v>121</v>
      </c>
      <c r="F129" s="290">
        <f>'Annual Budget '!G129</f>
        <v>134347.63</v>
      </c>
      <c r="G129" s="398"/>
      <c r="H129" s="291">
        <f t="shared" si="107"/>
        <v>134347.63</v>
      </c>
      <c r="I129" s="393"/>
      <c r="J129" s="290">
        <f>'Annual Budget '!I129</f>
        <v>48121</v>
      </c>
      <c r="K129" s="398"/>
      <c r="L129" s="291">
        <f t="shared" si="108"/>
        <v>48121</v>
      </c>
      <c r="M129" s="399"/>
      <c r="N129" s="290">
        <f t="shared" si="109"/>
        <v>182468.63</v>
      </c>
      <c r="O129" s="291">
        <f t="shared" si="110"/>
        <v>0</v>
      </c>
      <c r="P129" s="291">
        <f t="shared" si="111"/>
        <v>182468.63</v>
      </c>
      <c r="Q129" s="289">
        <f t="shared" si="112"/>
        <v>0</v>
      </c>
      <c r="R129" s="251">
        <f t="shared" si="113"/>
        <v>4.9996281785459527E-2</v>
      </c>
      <c r="S129" s="251">
        <f t="shared" si="114"/>
        <v>0</v>
      </c>
      <c r="T129" s="407"/>
    </row>
    <row r="130" spans="1:20" ht="15" customHeight="1">
      <c r="A130" s="256">
        <f t="shared" si="56"/>
        <v>120</v>
      </c>
      <c r="B130" s="257"/>
      <c r="C130" s="257" t="s">
        <v>104</v>
      </c>
      <c r="D130" s="341"/>
      <c r="E130" s="293">
        <v>500</v>
      </c>
      <c r="F130" s="294">
        <f>SUM(F121:F129)</f>
        <v>176321.33000000002</v>
      </c>
      <c r="G130" s="295">
        <f t="shared" ref="G130:Q130" si="115">SUM(G121:G129)</f>
        <v>0</v>
      </c>
      <c r="H130" s="295">
        <f t="shared" si="115"/>
        <v>176321.33000000002</v>
      </c>
      <c r="I130" s="296">
        <f t="shared" si="115"/>
        <v>0</v>
      </c>
      <c r="J130" s="294">
        <f t="shared" si="115"/>
        <v>82542</v>
      </c>
      <c r="K130" s="295">
        <f t="shared" si="115"/>
        <v>0</v>
      </c>
      <c r="L130" s="295">
        <f t="shared" si="115"/>
        <v>82542</v>
      </c>
      <c r="M130" s="296">
        <f t="shared" si="115"/>
        <v>0</v>
      </c>
      <c r="N130" s="294">
        <f t="shared" si="115"/>
        <v>258863.33000000002</v>
      </c>
      <c r="O130" s="295">
        <f t="shared" si="115"/>
        <v>0</v>
      </c>
      <c r="P130" s="295">
        <f t="shared" si="115"/>
        <v>258863.33000000002</v>
      </c>
      <c r="Q130" s="297">
        <f t="shared" si="115"/>
        <v>0</v>
      </c>
      <c r="R130" s="263">
        <f t="shared" si="113"/>
        <v>7.0928378157946378E-2</v>
      </c>
      <c r="S130" s="263">
        <f t="shared" si="114"/>
        <v>0</v>
      </c>
      <c r="T130" s="408"/>
    </row>
    <row r="131" spans="1:20" ht="15" customHeight="1">
      <c r="A131" s="234">
        <f t="shared" si="56"/>
        <v>121</v>
      </c>
      <c r="B131" s="235" t="s">
        <v>83</v>
      </c>
      <c r="C131" s="235"/>
      <c r="D131" s="236"/>
      <c r="E131" s="237"/>
      <c r="F131" s="299"/>
      <c r="G131" s="300"/>
      <c r="H131" s="300"/>
      <c r="I131" s="240"/>
      <c r="J131" s="299"/>
      <c r="K131" s="300"/>
      <c r="L131" s="300"/>
      <c r="M131" s="301"/>
      <c r="N131" s="299"/>
      <c r="O131" s="300"/>
      <c r="P131" s="300"/>
      <c r="Q131" s="289"/>
      <c r="R131" s="251"/>
      <c r="S131" s="251"/>
      <c r="T131" s="414"/>
    </row>
    <row r="132" spans="1:20" ht="15" customHeight="1">
      <c r="A132" s="243">
        <f t="shared" si="56"/>
        <v>122</v>
      </c>
      <c r="B132" s="302"/>
      <c r="C132" s="303" t="s">
        <v>39</v>
      </c>
      <c r="D132" s="231"/>
      <c r="E132" s="245">
        <v>610</v>
      </c>
      <c r="F132" s="290">
        <f>'Annual Budget '!G132</f>
        <v>27320</v>
      </c>
      <c r="G132" s="398"/>
      <c r="H132" s="291">
        <f t="shared" ref="H132:H136" si="116">SUM(F132:G132)</f>
        <v>27320</v>
      </c>
      <c r="I132" s="393"/>
      <c r="J132" s="290">
        <f>'Annual Budget '!I132</f>
        <v>71450</v>
      </c>
      <c r="K132" s="398"/>
      <c r="L132" s="291">
        <f t="shared" ref="L132:L136" si="117">SUM(J132:K132)</f>
        <v>71450</v>
      </c>
      <c r="M132" s="399"/>
      <c r="N132" s="290">
        <f t="shared" ref="N132:N136" si="118">F132+J132</f>
        <v>98770</v>
      </c>
      <c r="O132" s="291">
        <f t="shared" ref="O132:O136" si="119">K132+G132</f>
        <v>0</v>
      </c>
      <c r="P132" s="291">
        <f t="shared" ref="P132:P136" si="120">SUM(N132:O132)</f>
        <v>98770</v>
      </c>
      <c r="Q132" s="289">
        <f t="shared" ref="Q132:Q136" si="121">M132+I132</f>
        <v>0</v>
      </c>
      <c r="R132" s="251">
        <f t="shared" ref="R132:R137" si="122">P132/$P$156</f>
        <v>2.7062913509844608E-2</v>
      </c>
      <c r="S132" s="251">
        <f t="shared" ref="S132:S137" si="123">IFERROR(Q132/P132,"")</f>
        <v>0</v>
      </c>
      <c r="T132" s="407"/>
    </row>
    <row r="133" spans="1:20" ht="15" customHeight="1">
      <c r="A133" s="243">
        <f t="shared" si="56"/>
        <v>123</v>
      </c>
      <c r="B133" s="302"/>
      <c r="C133" s="303" t="s">
        <v>71</v>
      </c>
      <c r="D133" s="231"/>
      <c r="E133" s="245" t="s">
        <v>18</v>
      </c>
      <c r="F133" s="290">
        <f>'Annual Budget '!G133</f>
        <v>35500</v>
      </c>
      <c r="G133" s="398"/>
      <c r="H133" s="291">
        <f t="shared" si="116"/>
        <v>35500</v>
      </c>
      <c r="I133" s="393"/>
      <c r="J133" s="290">
        <f>'Annual Budget '!I133</f>
        <v>0</v>
      </c>
      <c r="K133" s="398"/>
      <c r="L133" s="291">
        <f t="shared" si="117"/>
        <v>0</v>
      </c>
      <c r="M133" s="399"/>
      <c r="N133" s="290">
        <f t="shared" si="118"/>
        <v>35500</v>
      </c>
      <c r="O133" s="291">
        <f t="shared" si="119"/>
        <v>0</v>
      </c>
      <c r="P133" s="291">
        <f t="shared" si="120"/>
        <v>35500</v>
      </c>
      <c r="Q133" s="289">
        <f t="shared" si="121"/>
        <v>0</v>
      </c>
      <c r="R133" s="251">
        <f t="shared" si="122"/>
        <v>9.7269761020500525E-3</v>
      </c>
      <c r="S133" s="251">
        <f t="shared" si="123"/>
        <v>0</v>
      </c>
      <c r="T133" s="407"/>
    </row>
    <row r="134" spans="1:20" ht="17.25" customHeight="1">
      <c r="A134" s="243">
        <f t="shared" si="56"/>
        <v>124</v>
      </c>
      <c r="B134" s="302"/>
      <c r="C134" s="303" t="s">
        <v>37</v>
      </c>
      <c r="D134" s="231"/>
      <c r="E134" s="245" t="s">
        <v>101</v>
      </c>
      <c r="F134" s="290">
        <f>'Annual Budget '!G134</f>
        <v>29724</v>
      </c>
      <c r="G134" s="398"/>
      <c r="H134" s="291">
        <f t="shared" si="116"/>
        <v>29724</v>
      </c>
      <c r="I134" s="393"/>
      <c r="J134" s="290">
        <f>'Annual Budget '!I134</f>
        <v>0</v>
      </c>
      <c r="K134" s="398"/>
      <c r="L134" s="291">
        <f t="shared" si="117"/>
        <v>0</v>
      </c>
      <c r="M134" s="399"/>
      <c r="N134" s="290">
        <f t="shared" si="118"/>
        <v>29724</v>
      </c>
      <c r="O134" s="291">
        <f t="shared" si="119"/>
        <v>0</v>
      </c>
      <c r="P134" s="291">
        <f t="shared" si="120"/>
        <v>29724</v>
      </c>
      <c r="Q134" s="289">
        <f t="shared" si="121"/>
        <v>0</v>
      </c>
      <c r="R134" s="251">
        <f t="shared" si="122"/>
        <v>8.1443559903474853E-3</v>
      </c>
      <c r="S134" s="251">
        <f t="shared" si="123"/>
        <v>0</v>
      </c>
      <c r="T134" s="407"/>
    </row>
    <row r="135" spans="1:20" ht="17.25" customHeight="1">
      <c r="A135" s="243">
        <f t="shared" si="56"/>
        <v>125</v>
      </c>
      <c r="B135" s="302"/>
      <c r="C135" s="244" t="s">
        <v>72</v>
      </c>
      <c r="D135" s="231"/>
      <c r="E135" s="245" t="s">
        <v>132</v>
      </c>
      <c r="F135" s="290">
        <f>'Annual Budget '!G135</f>
        <v>1500</v>
      </c>
      <c r="G135" s="398"/>
      <c r="H135" s="291">
        <f t="shared" si="116"/>
        <v>1500</v>
      </c>
      <c r="I135" s="393"/>
      <c r="J135" s="290">
        <f>'Annual Budget '!I135</f>
        <v>0</v>
      </c>
      <c r="K135" s="398"/>
      <c r="L135" s="291">
        <f t="shared" si="117"/>
        <v>0</v>
      </c>
      <c r="M135" s="399"/>
      <c r="N135" s="290">
        <f t="shared" si="118"/>
        <v>1500</v>
      </c>
      <c r="O135" s="291">
        <f t="shared" si="119"/>
        <v>0</v>
      </c>
      <c r="P135" s="291">
        <f t="shared" si="120"/>
        <v>1500</v>
      </c>
      <c r="Q135" s="289">
        <f t="shared" si="121"/>
        <v>0</v>
      </c>
      <c r="R135" s="251">
        <f t="shared" si="122"/>
        <v>4.1099899022746696E-4</v>
      </c>
      <c r="S135" s="251">
        <f t="shared" si="123"/>
        <v>0</v>
      </c>
      <c r="T135" s="407"/>
    </row>
    <row r="136" spans="1:20" ht="15" customHeight="1">
      <c r="A136" s="243">
        <f t="shared" si="56"/>
        <v>126</v>
      </c>
      <c r="B136" s="302"/>
      <c r="C136" s="288" t="s">
        <v>202</v>
      </c>
      <c r="D136" s="231"/>
      <c r="E136" s="245" t="s">
        <v>38</v>
      </c>
      <c r="F136" s="290">
        <f>'Annual Budget '!G136</f>
        <v>15325</v>
      </c>
      <c r="G136" s="398"/>
      <c r="H136" s="291">
        <f t="shared" si="116"/>
        <v>15325</v>
      </c>
      <c r="I136" s="393"/>
      <c r="J136" s="290">
        <f>'Annual Budget '!I136</f>
        <v>0</v>
      </c>
      <c r="K136" s="398"/>
      <c r="L136" s="291">
        <f t="shared" si="117"/>
        <v>0</v>
      </c>
      <c r="M136" s="399"/>
      <c r="N136" s="290">
        <f t="shared" si="118"/>
        <v>15325</v>
      </c>
      <c r="O136" s="291">
        <f t="shared" si="119"/>
        <v>0</v>
      </c>
      <c r="P136" s="291">
        <f t="shared" si="120"/>
        <v>15325</v>
      </c>
      <c r="Q136" s="289">
        <f t="shared" si="121"/>
        <v>0</v>
      </c>
      <c r="R136" s="251">
        <f t="shared" si="122"/>
        <v>4.1990396834906208E-3</v>
      </c>
      <c r="S136" s="251">
        <f t="shared" si="123"/>
        <v>0</v>
      </c>
      <c r="T136" s="407"/>
    </row>
    <row r="137" spans="1:20" ht="15" customHeight="1">
      <c r="A137" s="256">
        <f t="shared" si="56"/>
        <v>127</v>
      </c>
      <c r="B137" s="257"/>
      <c r="C137" s="257" t="s">
        <v>84</v>
      </c>
      <c r="D137" s="341"/>
      <c r="E137" s="293">
        <v>600</v>
      </c>
      <c r="F137" s="294">
        <f>SUM(F132:F136)</f>
        <v>109369</v>
      </c>
      <c r="G137" s="295">
        <f t="shared" ref="G137:Q137" si="124">SUM(G132:G136)</f>
        <v>0</v>
      </c>
      <c r="H137" s="295">
        <f t="shared" si="124"/>
        <v>109369</v>
      </c>
      <c r="I137" s="296">
        <f t="shared" si="124"/>
        <v>0</v>
      </c>
      <c r="J137" s="294">
        <f t="shared" si="124"/>
        <v>71450</v>
      </c>
      <c r="K137" s="295">
        <f t="shared" si="124"/>
        <v>0</v>
      </c>
      <c r="L137" s="295">
        <f t="shared" si="124"/>
        <v>71450</v>
      </c>
      <c r="M137" s="296">
        <f t="shared" si="124"/>
        <v>0</v>
      </c>
      <c r="N137" s="294">
        <f t="shared" si="124"/>
        <v>180819</v>
      </c>
      <c r="O137" s="295">
        <f t="shared" si="124"/>
        <v>0</v>
      </c>
      <c r="P137" s="295">
        <f t="shared" si="124"/>
        <v>180819</v>
      </c>
      <c r="Q137" s="297">
        <f t="shared" si="124"/>
        <v>0</v>
      </c>
      <c r="R137" s="263">
        <f t="shared" si="122"/>
        <v>4.9544284275960235E-2</v>
      </c>
      <c r="S137" s="263">
        <f t="shared" si="123"/>
        <v>0</v>
      </c>
      <c r="T137" s="408"/>
    </row>
    <row r="138" spans="1:20" ht="15" customHeight="1">
      <c r="A138" s="234">
        <f t="shared" si="56"/>
        <v>128</v>
      </c>
      <c r="B138" s="235" t="s">
        <v>85</v>
      </c>
      <c r="C138" s="235"/>
      <c r="D138" s="236"/>
      <c r="E138" s="237"/>
      <c r="F138" s="299"/>
      <c r="G138" s="300"/>
      <c r="H138" s="300"/>
      <c r="I138" s="240"/>
      <c r="J138" s="299"/>
      <c r="K138" s="300"/>
      <c r="L138" s="300"/>
      <c r="M138" s="301"/>
      <c r="N138" s="299"/>
      <c r="O138" s="300"/>
      <c r="P138" s="300"/>
      <c r="Q138" s="289"/>
      <c r="R138" s="251"/>
      <c r="S138" s="251"/>
      <c r="T138" s="414"/>
    </row>
    <row r="139" spans="1:20" ht="15" customHeight="1">
      <c r="A139" s="243">
        <f t="shared" si="56"/>
        <v>129</v>
      </c>
      <c r="B139" s="302"/>
      <c r="C139" s="288" t="s">
        <v>122</v>
      </c>
      <c r="D139" s="231"/>
      <c r="E139" s="245">
        <v>710</v>
      </c>
      <c r="F139" s="290">
        <f>'Annual Budget '!G139</f>
        <v>0</v>
      </c>
      <c r="G139" s="398"/>
      <c r="H139" s="291">
        <f t="shared" ref="H139:H142" si="125">SUM(F139:G139)</f>
        <v>0</v>
      </c>
      <c r="I139" s="393"/>
      <c r="J139" s="290">
        <f>'Annual Budget '!I139</f>
        <v>0</v>
      </c>
      <c r="K139" s="398"/>
      <c r="L139" s="291">
        <f t="shared" ref="L139:L142" si="126">SUM(J139:K139)</f>
        <v>0</v>
      </c>
      <c r="M139" s="399"/>
      <c r="N139" s="290">
        <f t="shared" ref="N139:N142" si="127">F139+J139</f>
        <v>0</v>
      </c>
      <c r="O139" s="291">
        <f t="shared" ref="O139:O142" si="128">K139+G139</f>
        <v>0</v>
      </c>
      <c r="P139" s="291">
        <f t="shared" ref="P139:P142" si="129">SUM(N139:O139)</f>
        <v>0</v>
      </c>
      <c r="Q139" s="289">
        <f t="shared" ref="Q139:Q142" si="130">M139+I139</f>
        <v>0</v>
      </c>
      <c r="R139" s="251">
        <f t="shared" ref="R139:R143" si="131">P139/$P$156</f>
        <v>0</v>
      </c>
      <c r="S139" s="251" t="str">
        <f t="shared" ref="S139:S143" si="132">IFERROR(Q139/P139,"")</f>
        <v/>
      </c>
      <c r="T139" s="407"/>
    </row>
    <row r="140" spans="1:20" ht="17.25" customHeight="1">
      <c r="A140" s="243">
        <f t="shared" si="56"/>
        <v>130</v>
      </c>
      <c r="B140" s="302"/>
      <c r="C140" s="288" t="s">
        <v>73</v>
      </c>
      <c r="D140" s="231"/>
      <c r="E140" s="245">
        <v>720</v>
      </c>
      <c r="F140" s="290">
        <f>'Annual Budget '!G140</f>
        <v>0</v>
      </c>
      <c r="G140" s="398"/>
      <c r="H140" s="291">
        <f t="shared" si="125"/>
        <v>0</v>
      </c>
      <c r="I140" s="393"/>
      <c r="J140" s="290">
        <f>'Annual Budget '!I140</f>
        <v>0</v>
      </c>
      <c r="K140" s="398"/>
      <c r="L140" s="291">
        <f t="shared" si="126"/>
        <v>0</v>
      </c>
      <c r="M140" s="399"/>
      <c r="N140" s="290">
        <f t="shared" si="127"/>
        <v>0</v>
      </c>
      <c r="O140" s="291">
        <f t="shared" si="128"/>
        <v>0</v>
      </c>
      <c r="P140" s="291">
        <f t="shared" si="129"/>
        <v>0</v>
      </c>
      <c r="Q140" s="289">
        <f t="shared" si="130"/>
        <v>0</v>
      </c>
      <c r="R140" s="251">
        <f t="shared" si="131"/>
        <v>0</v>
      </c>
      <c r="S140" s="251" t="str">
        <f t="shared" si="132"/>
        <v/>
      </c>
      <c r="T140" s="407"/>
    </row>
    <row r="141" spans="1:20" ht="17.25" customHeight="1">
      <c r="A141" s="243">
        <f t="shared" si="56"/>
        <v>131</v>
      </c>
      <c r="B141" s="302"/>
      <c r="C141" s="303" t="s">
        <v>19</v>
      </c>
      <c r="D141" s="231"/>
      <c r="E141" s="245" t="s">
        <v>123</v>
      </c>
      <c r="F141" s="290">
        <f>'Annual Budget '!G141</f>
        <v>0</v>
      </c>
      <c r="G141" s="398"/>
      <c r="H141" s="291">
        <f t="shared" si="125"/>
        <v>0</v>
      </c>
      <c r="I141" s="393"/>
      <c r="J141" s="290">
        <f>'Annual Budget '!I141</f>
        <v>0</v>
      </c>
      <c r="K141" s="398"/>
      <c r="L141" s="291">
        <f t="shared" si="126"/>
        <v>0</v>
      </c>
      <c r="M141" s="399"/>
      <c r="N141" s="290">
        <f t="shared" si="127"/>
        <v>0</v>
      </c>
      <c r="O141" s="291">
        <f t="shared" si="128"/>
        <v>0</v>
      </c>
      <c r="P141" s="291">
        <f t="shared" si="129"/>
        <v>0</v>
      </c>
      <c r="Q141" s="289">
        <f t="shared" si="130"/>
        <v>0</v>
      </c>
      <c r="R141" s="251">
        <f t="shared" si="131"/>
        <v>0</v>
      </c>
      <c r="S141" s="251" t="str">
        <f t="shared" si="132"/>
        <v/>
      </c>
      <c r="T141" s="407"/>
    </row>
    <row r="142" spans="1:20" ht="14.25" customHeight="1">
      <c r="A142" s="243">
        <f t="shared" ref="A142:A156" si="133">A141+1</f>
        <v>132</v>
      </c>
      <c r="B142" s="244"/>
      <c r="C142" s="303" t="s">
        <v>203</v>
      </c>
      <c r="D142" s="231"/>
      <c r="E142" s="245" t="s">
        <v>124</v>
      </c>
      <c r="F142" s="290">
        <f>'Annual Budget '!G142</f>
        <v>0</v>
      </c>
      <c r="G142" s="398"/>
      <c r="H142" s="291">
        <f t="shared" si="125"/>
        <v>0</v>
      </c>
      <c r="I142" s="393"/>
      <c r="J142" s="290">
        <f>'Annual Budget '!I142</f>
        <v>10310</v>
      </c>
      <c r="K142" s="398"/>
      <c r="L142" s="291">
        <f t="shared" si="126"/>
        <v>10310</v>
      </c>
      <c r="M142" s="399"/>
      <c r="N142" s="290">
        <f t="shared" si="127"/>
        <v>10310</v>
      </c>
      <c r="O142" s="291">
        <f t="shared" si="128"/>
        <v>0</v>
      </c>
      <c r="P142" s="291">
        <f t="shared" si="129"/>
        <v>10310</v>
      </c>
      <c r="Q142" s="289">
        <f t="shared" si="130"/>
        <v>0</v>
      </c>
      <c r="R142" s="251">
        <f t="shared" si="131"/>
        <v>2.8249330594967898E-3</v>
      </c>
      <c r="S142" s="251">
        <f t="shared" si="132"/>
        <v>0</v>
      </c>
      <c r="T142" s="407"/>
    </row>
    <row r="143" spans="1:20" ht="15" customHeight="1">
      <c r="A143" s="256">
        <f t="shared" si="133"/>
        <v>133</v>
      </c>
      <c r="B143" s="257"/>
      <c r="C143" s="257" t="s">
        <v>86</v>
      </c>
      <c r="D143" s="341"/>
      <c r="E143" s="293">
        <v>700</v>
      </c>
      <c r="F143" s="294">
        <f>SUM(F139:F142)</f>
        <v>0</v>
      </c>
      <c r="G143" s="295">
        <f t="shared" ref="G143:Q143" si="134">SUM(G139:G142)</f>
        <v>0</v>
      </c>
      <c r="H143" s="295">
        <f t="shared" si="134"/>
        <v>0</v>
      </c>
      <c r="I143" s="296">
        <f t="shared" si="134"/>
        <v>0</v>
      </c>
      <c r="J143" s="294">
        <f t="shared" si="134"/>
        <v>10310</v>
      </c>
      <c r="K143" s="295">
        <f t="shared" si="134"/>
        <v>0</v>
      </c>
      <c r="L143" s="295">
        <f t="shared" si="134"/>
        <v>10310</v>
      </c>
      <c r="M143" s="296">
        <f t="shared" si="134"/>
        <v>0</v>
      </c>
      <c r="N143" s="294">
        <f t="shared" si="134"/>
        <v>10310</v>
      </c>
      <c r="O143" s="295">
        <f t="shared" si="134"/>
        <v>0</v>
      </c>
      <c r="P143" s="295">
        <f t="shared" si="134"/>
        <v>10310</v>
      </c>
      <c r="Q143" s="297">
        <f t="shared" si="134"/>
        <v>0</v>
      </c>
      <c r="R143" s="263">
        <f t="shared" si="131"/>
        <v>2.8249330594967898E-3</v>
      </c>
      <c r="S143" s="263">
        <f t="shared" si="132"/>
        <v>0</v>
      </c>
      <c r="T143" s="408"/>
    </row>
    <row r="144" spans="1:20" ht="15" customHeight="1">
      <c r="A144" s="234">
        <f t="shared" si="133"/>
        <v>134</v>
      </c>
      <c r="B144" s="235" t="s">
        <v>87</v>
      </c>
      <c r="C144" s="235"/>
      <c r="D144" s="236"/>
      <c r="E144" s="237"/>
      <c r="F144" s="299"/>
      <c r="G144" s="300"/>
      <c r="H144" s="300"/>
      <c r="I144" s="240"/>
      <c r="J144" s="299"/>
      <c r="K144" s="300"/>
      <c r="L144" s="300"/>
      <c r="M144" s="301"/>
      <c r="N144" s="299"/>
      <c r="O144" s="300"/>
      <c r="P144" s="300"/>
      <c r="Q144" s="289"/>
      <c r="R144" s="251"/>
      <c r="S144" s="251"/>
      <c r="T144" s="414"/>
    </row>
    <row r="145" spans="1:20" ht="15" customHeight="1">
      <c r="A145" s="243">
        <f t="shared" si="133"/>
        <v>135</v>
      </c>
      <c r="B145" s="302"/>
      <c r="C145" s="303" t="s">
        <v>144</v>
      </c>
      <c r="D145" s="231"/>
      <c r="E145" s="245">
        <v>810</v>
      </c>
      <c r="F145" s="290">
        <f>'Annual Budget '!G145</f>
        <v>7768.4151880043701</v>
      </c>
      <c r="G145" s="398"/>
      <c r="H145" s="291">
        <f t="shared" ref="H145:H149" si="135">SUM(F145:G145)</f>
        <v>7768.4151880043701</v>
      </c>
      <c r="I145" s="393"/>
      <c r="J145" s="290">
        <f>'Annual Budget '!I145</f>
        <v>0</v>
      </c>
      <c r="K145" s="398"/>
      <c r="L145" s="291">
        <f t="shared" ref="L145:L149" si="136">SUM(J145:K145)</f>
        <v>0</v>
      </c>
      <c r="M145" s="399"/>
      <c r="N145" s="290">
        <f t="shared" ref="N145:N149" si="137">F145+J145</f>
        <v>7768.4151880043701</v>
      </c>
      <c r="O145" s="291">
        <f t="shared" ref="O145:O149" si="138">K145+G145</f>
        <v>0</v>
      </c>
      <c r="P145" s="291">
        <f t="shared" ref="P145:P149" si="139">SUM(N145:O145)</f>
        <v>7768.4151880043701</v>
      </c>
      <c r="Q145" s="289">
        <f t="shared" ref="Q145:Q149" si="140">M145+I145</f>
        <v>0</v>
      </c>
      <c r="R145" s="251">
        <f t="shared" ref="R145:R149" si="141">P145/$P$156</f>
        <v>2.1285405319583428E-3</v>
      </c>
      <c r="S145" s="251">
        <f t="shared" ref="S145:S150" si="142">IFERROR(Q145/P145,"")</f>
        <v>0</v>
      </c>
      <c r="T145" s="407"/>
    </row>
    <row r="146" spans="1:20" ht="15" customHeight="1">
      <c r="A146" s="243">
        <f t="shared" si="133"/>
        <v>136</v>
      </c>
      <c r="B146" s="302"/>
      <c r="C146" s="303" t="s">
        <v>145</v>
      </c>
      <c r="D146" s="231"/>
      <c r="E146" s="245">
        <v>810</v>
      </c>
      <c r="F146" s="290">
        <f>'Annual Budget '!G146</f>
        <v>1375</v>
      </c>
      <c r="G146" s="398"/>
      <c r="H146" s="291">
        <f t="shared" si="135"/>
        <v>1375</v>
      </c>
      <c r="I146" s="393"/>
      <c r="J146" s="290">
        <f>'Annual Budget '!I146</f>
        <v>0</v>
      </c>
      <c r="K146" s="398"/>
      <c r="L146" s="291">
        <f t="shared" si="136"/>
        <v>0</v>
      </c>
      <c r="M146" s="399"/>
      <c r="N146" s="290">
        <f t="shared" si="137"/>
        <v>1375</v>
      </c>
      <c r="O146" s="291">
        <f t="shared" si="138"/>
        <v>0</v>
      </c>
      <c r="P146" s="291">
        <f t="shared" si="139"/>
        <v>1375</v>
      </c>
      <c r="Q146" s="289">
        <f t="shared" si="140"/>
        <v>0</v>
      </c>
      <c r="R146" s="251">
        <f t="shared" si="141"/>
        <v>3.7674907437517806E-4</v>
      </c>
      <c r="S146" s="251">
        <f t="shared" si="142"/>
        <v>0</v>
      </c>
      <c r="T146" s="407"/>
    </row>
    <row r="147" spans="1:20" ht="17.25" customHeight="1">
      <c r="A147" s="243">
        <f t="shared" si="133"/>
        <v>137</v>
      </c>
      <c r="B147" s="302"/>
      <c r="C147" s="288" t="s">
        <v>25</v>
      </c>
      <c r="D147" s="231"/>
      <c r="E147" s="245">
        <v>830</v>
      </c>
      <c r="F147" s="290">
        <f>'Annual Budget '!G147</f>
        <v>0</v>
      </c>
      <c r="G147" s="398"/>
      <c r="H147" s="291">
        <f t="shared" si="135"/>
        <v>0</v>
      </c>
      <c r="I147" s="393"/>
      <c r="J147" s="290">
        <f>'Annual Budget '!I147</f>
        <v>0</v>
      </c>
      <c r="K147" s="398"/>
      <c r="L147" s="291">
        <f t="shared" si="136"/>
        <v>0</v>
      </c>
      <c r="M147" s="399"/>
      <c r="N147" s="290">
        <f t="shared" si="137"/>
        <v>0</v>
      </c>
      <c r="O147" s="291">
        <f t="shared" si="138"/>
        <v>0</v>
      </c>
      <c r="P147" s="291">
        <f t="shared" si="139"/>
        <v>0</v>
      </c>
      <c r="Q147" s="289">
        <f t="shared" si="140"/>
        <v>0</v>
      </c>
      <c r="R147" s="251">
        <f t="shared" si="141"/>
        <v>0</v>
      </c>
      <c r="S147" s="251" t="str">
        <f t="shared" si="142"/>
        <v/>
      </c>
      <c r="T147" s="407"/>
    </row>
    <row r="148" spans="1:20" ht="17.25" customHeight="1">
      <c r="A148" s="243">
        <f t="shared" si="133"/>
        <v>138</v>
      </c>
      <c r="B148" s="302"/>
      <c r="C148" s="288" t="s">
        <v>127</v>
      </c>
      <c r="D148" s="231"/>
      <c r="E148" s="245">
        <v>831</v>
      </c>
      <c r="F148" s="290">
        <f>'Annual Budget '!G148</f>
        <v>0</v>
      </c>
      <c r="G148" s="398"/>
      <c r="H148" s="291">
        <f t="shared" si="135"/>
        <v>0</v>
      </c>
      <c r="I148" s="393"/>
      <c r="J148" s="290">
        <f>'Annual Budget '!I148</f>
        <v>0</v>
      </c>
      <c r="K148" s="398"/>
      <c r="L148" s="291">
        <f t="shared" si="136"/>
        <v>0</v>
      </c>
      <c r="M148" s="399"/>
      <c r="N148" s="290">
        <f t="shared" si="137"/>
        <v>0</v>
      </c>
      <c r="O148" s="291">
        <f t="shared" si="138"/>
        <v>0</v>
      </c>
      <c r="P148" s="291">
        <f t="shared" si="139"/>
        <v>0</v>
      </c>
      <c r="Q148" s="289">
        <f t="shared" si="140"/>
        <v>0</v>
      </c>
      <c r="R148" s="251">
        <f t="shared" si="141"/>
        <v>0</v>
      </c>
      <c r="S148" s="251" t="str">
        <f t="shared" si="142"/>
        <v/>
      </c>
      <c r="T148" s="407"/>
    </row>
    <row r="149" spans="1:20" ht="15" customHeight="1">
      <c r="A149" s="243">
        <f t="shared" si="133"/>
        <v>139</v>
      </c>
      <c r="B149" s="302"/>
      <c r="C149" s="288" t="s">
        <v>204</v>
      </c>
      <c r="D149" s="231"/>
      <c r="E149" s="245" t="s">
        <v>125</v>
      </c>
      <c r="F149" s="290">
        <f>'Annual Budget '!G149</f>
        <v>0</v>
      </c>
      <c r="G149" s="398"/>
      <c r="H149" s="291">
        <f t="shared" si="135"/>
        <v>0</v>
      </c>
      <c r="I149" s="393"/>
      <c r="J149" s="290">
        <f>'Annual Budget '!I149</f>
        <v>0</v>
      </c>
      <c r="K149" s="398"/>
      <c r="L149" s="291">
        <f t="shared" si="136"/>
        <v>0</v>
      </c>
      <c r="M149" s="399"/>
      <c r="N149" s="290">
        <f t="shared" si="137"/>
        <v>0</v>
      </c>
      <c r="O149" s="291">
        <f t="shared" si="138"/>
        <v>0</v>
      </c>
      <c r="P149" s="291">
        <f t="shared" si="139"/>
        <v>0</v>
      </c>
      <c r="Q149" s="289">
        <f t="shared" si="140"/>
        <v>0</v>
      </c>
      <c r="R149" s="251">
        <f t="shared" si="141"/>
        <v>0</v>
      </c>
      <c r="S149" s="251" t="str">
        <f t="shared" si="142"/>
        <v/>
      </c>
      <c r="T149" s="407"/>
    </row>
    <row r="150" spans="1:20" ht="15" customHeight="1">
      <c r="A150" s="243">
        <f t="shared" si="133"/>
        <v>140</v>
      </c>
      <c r="B150" s="257"/>
      <c r="C150" s="257" t="s">
        <v>88</v>
      </c>
      <c r="D150" s="341"/>
      <c r="E150" s="293">
        <v>800</v>
      </c>
      <c r="F150" s="294">
        <f>SUM(F145:F149)</f>
        <v>9143.4151880043701</v>
      </c>
      <c r="G150" s="295">
        <f t="shared" ref="G150:Q150" si="143">SUM(G145:G149)</f>
        <v>0</v>
      </c>
      <c r="H150" s="295">
        <f t="shared" si="143"/>
        <v>9143.4151880043701</v>
      </c>
      <c r="I150" s="296">
        <f t="shared" si="143"/>
        <v>0</v>
      </c>
      <c r="J150" s="294">
        <f t="shared" si="143"/>
        <v>0</v>
      </c>
      <c r="K150" s="295">
        <f t="shared" si="143"/>
        <v>0</v>
      </c>
      <c r="L150" s="295">
        <f t="shared" si="143"/>
        <v>0</v>
      </c>
      <c r="M150" s="296">
        <f t="shared" si="143"/>
        <v>0</v>
      </c>
      <c r="N150" s="294">
        <f t="shared" si="143"/>
        <v>9143.4151880043701</v>
      </c>
      <c r="O150" s="295">
        <f t="shared" si="143"/>
        <v>0</v>
      </c>
      <c r="P150" s="295">
        <f t="shared" si="143"/>
        <v>9143.4151880043701</v>
      </c>
      <c r="Q150" s="297">
        <f t="shared" si="143"/>
        <v>0</v>
      </c>
      <c r="R150" s="263">
        <f t="shared" ref="R150" si="144">P150/$P$156</f>
        <v>2.5052896063335207E-3</v>
      </c>
      <c r="S150" s="263">
        <f t="shared" si="142"/>
        <v>0</v>
      </c>
      <c r="T150" s="408"/>
    </row>
    <row r="151" spans="1:20" ht="15" customHeight="1">
      <c r="A151" s="342">
        <f t="shared" si="133"/>
        <v>141</v>
      </c>
      <c r="B151" s="235" t="s">
        <v>90</v>
      </c>
      <c r="C151" s="235"/>
      <c r="D151" s="236"/>
      <c r="E151" s="237"/>
      <c r="F151" s="299"/>
      <c r="G151" s="300"/>
      <c r="H151" s="300"/>
      <c r="I151" s="240"/>
      <c r="J151" s="299"/>
      <c r="K151" s="300"/>
      <c r="L151" s="300"/>
      <c r="M151" s="301"/>
      <c r="N151" s="299"/>
      <c r="O151" s="300"/>
      <c r="P151" s="300"/>
      <c r="Q151" s="289"/>
      <c r="R151" s="251"/>
      <c r="S151" s="251"/>
      <c r="T151" s="414"/>
    </row>
    <row r="152" spans="1:20" ht="17.25" customHeight="1">
      <c r="A152" s="243">
        <f t="shared" si="133"/>
        <v>142</v>
      </c>
      <c r="B152" s="302"/>
      <c r="C152" s="244" t="s">
        <v>20</v>
      </c>
      <c r="D152" s="231"/>
      <c r="E152" s="245">
        <v>933</v>
      </c>
      <c r="F152" s="290">
        <f>'Annual Budget '!G152</f>
        <v>564945</v>
      </c>
      <c r="G152" s="398"/>
      <c r="H152" s="291">
        <f t="shared" ref="H152:H154" si="145">SUM(F152:G152)</f>
        <v>564945</v>
      </c>
      <c r="I152" s="393"/>
      <c r="J152" s="290">
        <f>'Annual Budget '!I152</f>
        <v>16659</v>
      </c>
      <c r="K152" s="398"/>
      <c r="L152" s="291">
        <f t="shared" ref="L152:L154" si="146">SUM(J152:K152)</f>
        <v>16659</v>
      </c>
      <c r="M152" s="399"/>
      <c r="N152" s="290">
        <f t="shared" ref="N152:N154" si="147">F152+J152</f>
        <v>581604</v>
      </c>
      <c r="O152" s="291">
        <f t="shared" ref="O152:O154" si="148">K152+G152</f>
        <v>0</v>
      </c>
      <c r="P152" s="291">
        <f t="shared" ref="P152:P154" si="149">SUM(N152:O152)</f>
        <v>581604</v>
      </c>
      <c r="Q152" s="289">
        <f t="shared" ref="Q152:Q154" si="150">M152+I152</f>
        <v>0</v>
      </c>
      <c r="R152" s="251">
        <f t="shared" ref="R152:R155" si="151">P152/$P$156</f>
        <v>0.15935910447483714</v>
      </c>
      <c r="S152" s="251">
        <f t="shared" ref="S152:S156" si="152">IFERROR(Q152/P152,"")</f>
        <v>0</v>
      </c>
      <c r="T152" s="407"/>
    </row>
    <row r="153" spans="1:20" ht="17.25" customHeight="1">
      <c r="A153" s="243">
        <f t="shared" si="133"/>
        <v>143</v>
      </c>
      <c r="B153" s="302"/>
      <c r="C153" s="244" t="s">
        <v>205</v>
      </c>
      <c r="D153" s="231"/>
      <c r="E153" s="245" t="s">
        <v>126</v>
      </c>
      <c r="F153" s="290">
        <f>'Annual Budget '!G153</f>
        <v>0</v>
      </c>
      <c r="G153" s="398"/>
      <c r="H153" s="291">
        <f t="shared" si="145"/>
        <v>0</v>
      </c>
      <c r="I153" s="393"/>
      <c r="J153" s="290">
        <f>'Annual Budget '!I153</f>
        <v>0</v>
      </c>
      <c r="K153" s="398"/>
      <c r="L153" s="291">
        <f t="shared" si="146"/>
        <v>0</v>
      </c>
      <c r="M153" s="399"/>
      <c r="N153" s="290">
        <f t="shared" si="147"/>
        <v>0</v>
      </c>
      <c r="O153" s="291">
        <f t="shared" si="148"/>
        <v>0</v>
      </c>
      <c r="P153" s="291">
        <f t="shared" si="149"/>
        <v>0</v>
      </c>
      <c r="Q153" s="289">
        <f t="shared" si="150"/>
        <v>0</v>
      </c>
      <c r="R153" s="251">
        <f t="shared" si="151"/>
        <v>0</v>
      </c>
      <c r="S153" s="251" t="str">
        <f t="shared" si="152"/>
        <v/>
      </c>
      <c r="T153" s="407"/>
    </row>
    <row r="154" spans="1:20" ht="15" customHeight="1">
      <c r="A154" s="243">
        <f t="shared" si="133"/>
        <v>144</v>
      </c>
      <c r="B154" s="396"/>
      <c r="C154" s="403"/>
      <c r="D154" s="394"/>
      <c r="E154" s="395"/>
      <c r="F154" s="290">
        <f>'Annual Budget '!G154</f>
        <v>0</v>
      </c>
      <c r="G154" s="398"/>
      <c r="H154" s="291">
        <f t="shared" si="145"/>
        <v>0</v>
      </c>
      <c r="I154" s="393"/>
      <c r="J154" s="290">
        <f>'Annual Budget '!I154</f>
        <v>0</v>
      </c>
      <c r="K154" s="398"/>
      <c r="L154" s="291">
        <f t="shared" si="146"/>
        <v>0</v>
      </c>
      <c r="M154" s="399"/>
      <c r="N154" s="290">
        <f t="shared" si="147"/>
        <v>0</v>
      </c>
      <c r="O154" s="291">
        <f t="shared" si="148"/>
        <v>0</v>
      </c>
      <c r="P154" s="291">
        <f t="shared" si="149"/>
        <v>0</v>
      </c>
      <c r="Q154" s="289">
        <f t="shared" si="150"/>
        <v>0</v>
      </c>
      <c r="R154" s="251">
        <f t="shared" si="151"/>
        <v>0</v>
      </c>
      <c r="S154" s="251" t="str">
        <f t="shared" si="152"/>
        <v/>
      </c>
      <c r="T154" s="407"/>
    </row>
    <row r="155" spans="1:20" ht="21" customHeight="1">
      <c r="A155" s="343">
        <f t="shared" si="133"/>
        <v>145</v>
      </c>
      <c r="B155" s="257"/>
      <c r="C155" s="257" t="s">
        <v>89</v>
      </c>
      <c r="D155" s="258"/>
      <c r="E155" s="293">
        <v>900</v>
      </c>
      <c r="F155" s="294">
        <f>SUM(F152:F154)</f>
        <v>564945</v>
      </c>
      <c r="G155" s="295">
        <f t="shared" ref="G155:Q155" si="153">SUM(G152:G154)</f>
        <v>0</v>
      </c>
      <c r="H155" s="295">
        <f t="shared" si="153"/>
        <v>564945</v>
      </c>
      <c r="I155" s="296">
        <f t="shared" si="153"/>
        <v>0</v>
      </c>
      <c r="J155" s="294">
        <f t="shared" si="153"/>
        <v>16659</v>
      </c>
      <c r="K155" s="295">
        <f t="shared" si="153"/>
        <v>0</v>
      </c>
      <c r="L155" s="295">
        <f t="shared" si="153"/>
        <v>16659</v>
      </c>
      <c r="M155" s="296">
        <f t="shared" si="153"/>
        <v>0</v>
      </c>
      <c r="N155" s="294">
        <f t="shared" si="153"/>
        <v>581604</v>
      </c>
      <c r="O155" s="295">
        <f t="shared" si="153"/>
        <v>0</v>
      </c>
      <c r="P155" s="295">
        <f t="shared" si="153"/>
        <v>581604</v>
      </c>
      <c r="Q155" s="297">
        <f t="shared" si="153"/>
        <v>0</v>
      </c>
      <c r="R155" s="345">
        <f t="shared" si="151"/>
        <v>0.15935910447483714</v>
      </c>
      <c r="S155" s="344">
        <f t="shared" si="152"/>
        <v>0</v>
      </c>
      <c r="T155" s="421"/>
    </row>
    <row r="156" spans="1:20" ht="18.75" customHeight="1" thickBot="1">
      <c r="A156" s="220">
        <f t="shared" si="133"/>
        <v>146</v>
      </c>
      <c r="B156" s="189"/>
      <c r="C156" s="189"/>
      <c r="D156" s="200" t="s">
        <v>21</v>
      </c>
      <c r="E156" s="201" t="s">
        <v>22</v>
      </c>
      <c r="F156" s="222">
        <f>F97+F106+F112+F119+F130+F137+F143+F150+F155</f>
        <v>3205787.0031880043</v>
      </c>
      <c r="G156" s="225">
        <f t="shared" ref="G156:Q156" si="154">G97+G106+G112+G119+G130+G137+G143+G150+G155</f>
        <v>0</v>
      </c>
      <c r="H156" s="225">
        <f t="shared" si="154"/>
        <v>3205787.0031880043</v>
      </c>
      <c r="I156" s="193">
        <f t="shared" si="154"/>
        <v>0</v>
      </c>
      <c r="J156" s="222">
        <f t="shared" si="154"/>
        <v>443857</v>
      </c>
      <c r="K156" s="225">
        <f t="shared" si="154"/>
        <v>0</v>
      </c>
      <c r="L156" s="225">
        <f t="shared" si="154"/>
        <v>443857</v>
      </c>
      <c r="M156" s="193">
        <f t="shared" si="154"/>
        <v>0</v>
      </c>
      <c r="N156" s="222">
        <f t="shared" si="154"/>
        <v>3649644.0031880043</v>
      </c>
      <c r="O156" s="225">
        <f t="shared" si="154"/>
        <v>0</v>
      </c>
      <c r="P156" s="225">
        <f t="shared" si="154"/>
        <v>3649644.0031880043</v>
      </c>
      <c r="Q156" s="192">
        <f t="shared" si="154"/>
        <v>0</v>
      </c>
      <c r="R156" s="194">
        <f t="shared" ref="R156" si="155">P156/$P$156</f>
        <v>1</v>
      </c>
      <c r="S156" s="194">
        <f t="shared" si="152"/>
        <v>0</v>
      </c>
      <c r="T156" s="415"/>
    </row>
    <row r="157" spans="1:20" ht="18.75" customHeight="1" thickTop="1" thickBot="1">
      <c r="A157" s="132"/>
      <c r="B157" s="71"/>
      <c r="C157" s="71"/>
      <c r="D157" s="71"/>
      <c r="E157" s="72"/>
      <c r="F157" s="1"/>
      <c r="G157" s="1"/>
      <c r="H157" s="1"/>
      <c r="I157" s="73"/>
      <c r="J157" s="1"/>
      <c r="K157" s="1"/>
      <c r="L157" s="1"/>
      <c r="M157" s="1"/>
      <c r="N157" s="1"/>
      <c r="O157" s="1"/>
      <c r="P157" s="1"/>
      <c r="Q157" s="69"/>
      <c r="R157" s="69"/>
      <c r="S157" s="69"/>
      <c r="T157" s="69"/>
    </row>
    <row r="158" spans="1:20" ht="18.75" customHeight="1" thickTop="1">
      <c r="A158" s="132"/>
      <c r="B158" s="69"/>
      <c r="C158" s="72"/>
      <c r="D158" s="212"/>
      <c r="E158" s="213" t="s">
        <v>105</v>
      </c>
      <c r="F158" s="202">
        <f>F85-F156</f>
        <v>1579.0720137436874</v>
      </c>
      <c r="G158" s="203">
        <f t="shared" ref="G158:Q158" si="156">G85-G156</f>
        <v>0</v>
      </c>
      <c r="H158" s="203">
        <f t="shared" si="156"/>
        <v>1579.0720137436874</v>
      </c>
      <c r="I158" s="203">
        <f t="shared" si="156"/>
        <v>0</v>
      </c>
      <c r="J158" s="203">
        <f t="shared" si="156"/>
        <v>0</v>
      </c>
      <c r="K158" s="203">
        <f t="shared" si="156"/>
        <v>0</v>
      </c>
      <c r="L158" s="203">
        <f t="shared" si="156"/>
        <v>0</v>
      </c>
      <c r="M158" s="203">
        <f t="shared" si="156"/>
        <v>0</v>
      </c>
      <c r="N158" s="203">
        <f t="shared" si="156"/>
        <v>1579.0720137436874</v>
      </c>
      <c r="O158" s="203">
        <f t="shared" si="156"/>
        <v>0</v>
      </c>
      <c r="P158" s="203">
        <f t="shared" si="156"/>
        <v>1579.0720137436874</v>
      </c>
      <c r="Q158" s="204">
        <f t="shared" si="156"/>
        <v>0</v>
      </c>
      <c r="R158" s="69"/>
      <c r="S158" s="69"/>
      <c r="T158" s="210" t="s">
        <v>158</v>
      </c>
    </row>
    <row r="159" spans="1:20" ht="18.75" customHeight="1" thickBot="1">
      <c r="A159" s="132"/>
      <c r="B159" s="69"/>
      <c r="C159" s="72"/>
      <c r="D159" s="214"/>
      <c r="E159" s="215" t="s">
        <v>106</v>
      </c>
      <c r="F159" s="205">
        <f>'Annual Budget '!G159</f>
        <v>668751.30000000075</v>
      </c>
      <c r="G159" s="38"/>
      <c r="H159" s="38">
        <f>F159</f>
        <v>668751.30000000075</v>
      </c>
      <c r="I159" s="38"/>
      <c r="J159" s="38">
        <f>'Annual Budget '!I159</f>
        <v>0.11999999987892807</v>
      </c>
      <c r="K159" s="38"/>
      <c r="L159" s="38">
        <f>J159</f>
        <v>0.11999999987892807</v>
      </c>
      <c r="M159" s="38"/>
      <c r="N159" s="38">
        <f>F159+J159</f>
        <v>668751.42000000062</v>
      </c>
      <c r="O159" s="38"/>
      <c r="P159" s="38">
        <f>N159</f>
        <v>668751.42000000062</v>
      </c>
      <c r="Q159" s="206"/>
      <c r="R159" s="69"/>
      <c r="S159" s="69"/>
      <c r="T159" s="211">
        <f>H160/H85</f>
        <v>0.20899715102573058</v>
      </c>
    </row>
    <row r="160" spans="1:20" ht="15" customHeight="1" thickTop="1" thickBot="1">
      <c r="A160" s="132"/>
      <c r="B160" s="69"/>
      <c r="C160" s="72"/>
      <c r="D160" s="216"/>
      <c r="E160" s="217" t="s">
        <v>107</v>
      </c>
      <c r="F160" s="207">
        <f>SUM(F158:F159)</f>
        <v>670330.37201374443</v>
      </c>
      <c r="G160" s="208">
        <f t="shared" ref="G160:Q160" si="157">SUM(G158:G159)</f>
        <v>0</v>
      </c>
      <c r="H160" s="208">
        <f t="shared" si="157"/>
        <v>670330.37201374443</v>
      </c>
      <c r="I160" s="208">
        <f t="shared" si="157"/>
        <v>0</v>
      </c>
      <c r="J160" s="208">
        <f t="shared" si="157"/>
        <v>0.11999999987892807</v>
      </c>
      <c r="K160" s="208">
        <f t="shared" si="157"/>
        <v>0</v>
      </c>
      <c r="L160" s="208">
        <f t="shared" si="157"/>
        <v>0.11999999987892807</v>
      </c>
      <c r="M160" s="208">
        <f t="shared" si="157"/>
        <v>0</v>
      </c>
      <c r="N160" s="208">
        <f t="shared" si="157"/>
        <v>670330.49201374431</v>
      </c>
      <c r="O160" s="208">
        <f t="shared" si="157"/>
        <v>0</v>
      </c>
      <c r="P160" s="208">
        <f t="shared" si="157"/>
        <v>670330.49201374431</v>
      </c>
      <c r="Q160" s="209">
        <f t="shared" si="157"/>
        <v>0</v>
      </c>
      <c r="R160" s="69"/>
      <c r="S160" s="69"/>
      <c r="T160" s="69"/>
    </row>
    <row r="161" spans="1:20" ht="15" customHeight="1" thickTop="1">
      <c r="A161" s="70"/>
      <c r="B161" s="69"/>
      <c r="C161" s="72"/>
      <c r="D161" s="74"/>
      <c r="E161" s="81"/>
      <c r="F161" s="82"/>
      <c r="G161" s="82"/>
      <c r="H161" s="82"/>
      <c r="I161" s="82"/>
      <c r="J161" s="82"/>
      <c r="K161" s="82"/>
      <c r="L161" s="82"/>
      <c r="M161" s="82"/>
      <c r="N161" s="82"/>
      <c r="O161" s="82"/>
      <c r="P161" s="82"/>
      <c r="Q161" s="69"/>
      <c r="R161" s="69"/>
      <c r="S161" s="69"/>
      <c r="T161" s="69"/>
    </row>
  </sheetData>
  <mergeCells count="27">
    <mergeCell ref="T8:T10"/>
    <mergeCell ref="B11:D11"/>
    <mergeCell ref="J8:J10"/>
    <mergeCell ref="K8:K10"/>
    <mergeCell ref="L8:L10"/>
    <mergeCell ref="N8:N10"/>
    <mergeCell ref="O8:O10"/>
    <mergeCell ref="B6:D10"/>
    <mergeCell ref="E6:E7"/>
    <mergeCell ref="E8:E10"/>
    <mergeCell ref="F8:F10"/>
    <mergeCell ref="G8:G10"/>
    <mergeCell ref="H8:H10"/>
    <mergeCell ref="J6:M7"/>
    <mergeCell ref="N6:Q7"/>
    <mergeCell ref="P8:P10"/>
    <mergeCell ref="J1:M1"/>
    <mergeCell ref="R1:S1"/>
    <mergeCell ref="B86:D86"/>
    <mergeCell ref="I8:I10"/>
    <mergeCell ref="F6:I7"/>
    <mergeCell ref="M8:M10"/>
    <mergeCell ref="Q8:Q10"/>
    <mergeCell ref="R8:R10"/>
    <mergeCell ref="S8:S10"/>
    <mergeCell ref="A4:C5"/>
    <mergeCell ref="D4:D5"/>
  </mergeCells>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9" man="1"/>
    <brk id="85" max="19" man="1"/>
    <brk id="119" max="1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ransitionEvaluation="1"/>
  <dimension ref="A1:T161"/>
  <sheetViews>
    <sheetView defaultGridColor="0" colorId="22" zoomScale="90" zoomScaleNormal="90" zoomScaleSheetLayoutView="80" workbookViewId="0">
      <pane xSplit="4" ySplit="10" topLeftCell="E11" activePane="bottomRight" state="frozen"/>
      <selection activeCell="I8" sqref="I8:I10"/>
      <selection pane="topRight" activeCell="I8" sqref="I8:I10"/>
      <selection pane="bottomLeft" activeCell="I8" sqref="I8:I10"/>
      <selection pane="bottomRight" activeCell="H20" sqref="H20"/>
    </sheetView>
  </sheetViews>
  <sheetFormatPr defaultColWidth="11.44140625" defaultRowHeight="15"/>
  <cols>
    <col min="1" max="1" width="3.21875" style="133" customWidth="1"/>
    <col min="2" max="2" width="2" style="133" customWidth="1"/>
    <col min="3" max="3" width="2.5546875" style="133" customWidth="1"/>
    <col min="4" max="4" width="43.21875" style="133" customWidth="1"/>
    <col min="5" max="5" width="11.44140625" style="133" customWidth="1"/>
    <col min="6" max="8" width="12.21875" style="133" customWidth="1"/>
    <col min="9" max="9" width="12.88671875" style="133" customWidth="1"/>
    <col min="10" max="12" width="12.21875" style="133" customWidth="1"/>
    <col min="13" max="13" width="12.88671875" style="133" customWidth="1"/>
    <col min="14" max="16" width="12.21875" style="133" customWidth="1"/>
    <col min="17" max="17" width="12.88671875" style="133" customWidth="1"/>
    <col min="18" max="18" width="8.77734375" style="133" customWidth="1"/>
    <col min="19" max="19" width="9.44140625" style="133" customWidth="1"/>
    <col min="20" max="20" width="54.77734375" style="133" customWidth="1"/>
    <col min="21" max="16384" width="11.44140625" style="133"/>
  </cols>
  <sheetData>
    <row r="1" spans="1:20" ht="36.75" customHeight="1">
      <c r="A1" s="346"/>
      <c r="B1" s="346"/>
      <c r="C1" s="346"/>
      <c r="D1" s="346"/>
      <c r="E1" s="346"/>
      <c r="F1" s="346"/>
      <c r="G1" s="346"/>
      <c r="H1" s="346"/>
      <c r="I1" s="346"/>
      <c r="J1" s="534" t="s">
        <v>238</v>
      </c>
      <c r="K1" s="534"/>
      <c r="L1" s="534"/>
      <c r="M1" s="534"/>
      <c r="N1" s="346"/>
      <c r="O1" s="346"/>
      <c r="P1" s="346"/>
      <c r="Q1" s="346"/>
      <c r="R1" s="535" t="s">
        <v>129</v>
      </c>
      <c r="S1" s="535"/>
    </row>
    <row r="2" spans="1:20" ht="18" customHeight="1" thickBot="1">
      <c r="A2" s="134"/>
      <c r="B2" s="135"/>
      <c r="C2" s="135"/>
      <c r="D2" s="135"/>
      <c r="E2" s="135"/>
      <c r="F2" s="135"/>
      <c r="G2" s="135"/>
      <c r="H2" s="135"/>
      <c r="I2" s="83"/>
      <c r="J2" s="136" t="s">
        <v>162</v>
      </c>
      <c r="K2" s="137">
        <v>2</v>
      </c>
      <c r="L2" s="136" t="s">
        <v>163</v>
      </c>
      <c r="M2" s="138">
        <v>46022</v>
      </c>
      <c r="N2" s="83"/>
      <c r="O2" s="135"/>
      <c r="P2" s="135"/>
      <c r="Q2" s="135"/>
      <c r="R2" s="347" t="s">
        <v>168</v>
      </c>
      <c r="S2" s="348">
        <f>'Annual Budget '!N4</f>
        <v>224</v>
      </c>
    </row>
    <row r="3" spans="1:20" ht="18" customHeight="1" thickBot="1">
      <c r="A3" s="134"/>
      <c r="B3" s="135"/>
      <c r="C3" s="135"/>
      <c r="D3" s="135"/>
      <c r="E3" s="135"/>
      <c r="F3" s="135"/>
      <c r="G3" s="135"/>
      <c r="H3" s="135"/>
      <c r="I3" s="83"/>
      <c r="J3" s="135"/>
      <c r="K3" s="350"/>
      <c r="L3" s="135"/>
      <c r="M3" s="350"/>
      <c r="N3" s="83"/>
      <c r="O3" s="135"/>
      <c r="P3" s="135"/>
      <c r="Q3" s="135"/>
      <c r="R3" s="81" t="s">
        <v>165</v>
      </c>
      <c r="S3" s="349">
        <f>'Qtr 1 Budget'!S3</f>
        <v>0</v>
      </c>
    </row>
    <row r="4" spans="1:20" ht="18" customHeight="1" thickTop="1">
      <c r="A4" s="549" t="s">
        <v>0</v>
      </c>
      <c r="B4" s="518"/>
      <c r="C4" s="518"/>
      <c r="D4" s="550" t="str">
        <f>'Annual Budget '!D5</f>
        <v>JCFA East</v>
      </c>
      <c r="E4" s="83"/>
      <c r="F4" s="83"/>
      <c r="G4" s="83"/>
      <c r="H4" s="83"/>
      <c r="I4" s="83"/>
      <c r="J4" s="181"/>
      <c r="K4" s="114"/>
      <c r="L4" s="114"/>
      <c r="M4" s="114"/>
      <c r="N4" s="49"/>
      <c r="O4" s="49"/>
      <c r="P4" s="49"/>
      <c r="Q4" s="83"/>
      <c r="R4" s="81" t="s">
        <v>166</v>
      </c>
      <c r="S4" s="404"/>
    </row>
    <row r="5" spans="1:20" ht="18" customHeight="1" thickBot="1">
      <c r="A5" s="518"/>
      <c r="B5" s="518"/>
      <c r="C5" s="518"/>
      <c r="D5" s="551"/>
      <c r="E5" s="83"/>
      <c r="F5" s="83"/>
      <c r="G5" s="83"/>
      <c r="H5" s="83"/>
      <c r="I5" s="83"/>
      <c r="J5" s="181"/>
      <c r="K5" s="114"/>
      <c r="L5" s="114"/>
      <c r="M5" s="114"/>
      <c r="N5" s="49"/>
      <c r="O5" s="49"/>
      <c r="P5" s="49"/>
      <c r="Q5" s="83"/>
      <c r="R5" s="347" t="s">
        <v>167</v>
      </c>
      <c r="S5" s="349"/>
    </row>
    <row r="6" spans="1:20" ht="36.75" customHeight="1" thickTop="1" thickBot="1">
      <c r="A6" s="182"/>
      <c r="B6" s="563" t="s">
        <v>1</v>
      </c>
      <c r="C6" s="563"/>
      <c r="D6" s="564"/>
      <c r="E6" s="568" t="s">
        <v>2</v>
      </c>
      <c r="F6" s="540" t="s">
        <v>26</v>
      </c>
      <c r="G6" s="540"/>
      <c r="H6" s="540"/>
      <c r="I6" s="540"/>
      <c r="J6" s="572" t="s">
        <v>194</v>
      </c>
      <c r="K6" s="573"/>
      <c r="L6" s="573"/>
      <c r="M6" s="573"/>
      <c r="N6" s="575" t="s">
        <v>159</v>
      </c>
      <c r="O6" s="575"/>
      <c r="P6" s="575"/>
      <c r="Q6" s="576"/>
      <c r="R6" s="83"/>
    </row>
    <row r="7" spans="1:20" ht="16.5" thickTop="1" thickBot="1">
      <c r="A7" s="183"/>
      <c r="B7" s="498"/>
      <c r="C7" s="498"/>
      <c r="D7" s="565"/>
      <c r="E7" s="568"/>
      <c r="F7" s="541"/>
      <c r="G7" s="541"/>
      <c r="H7" s="541"/>
      <c r="I7" s="541"/>
      <c r="J7" s="574"/>
      <c r="K7" s="574"/>
      <c r="L7" s="574"/>
      <c r="M7" s="574"/>
      <c r="N7" s="577"/>
      <c r="O7" s="577"/>
      <c r="P7" s="577"/>
      <c r="Q7" s="578"/>
      <c r="R7" s="83"/>
      <c r="S7" s="83"/>
      <c r="T7" s="83"/>
    </row>
    <row r="8" spans="1:20" ht="16.5" customHeight="1" thickTop="1" thickBot="1">
      <c r="A8" s="183"/>
      <c r="B8" s="498"/>
      <c r="C8" s="498"/>
      <c r="D8" s="565"/>
      <c r="E8" s="569" t="s">
        <v>93</v>
      </c>
      <c r="F8" s="585" t="s">
        <v>169</v>
      </c>
      <c r="G8" s="559" t="s">
        <v>212</v>
      </c>
      <c r="H8" s="583" t="s">
        <v>170</v>
      </c>
      <c r="I8" s="538" t="s">
        <v>193</v>
      </c>
      <c r="J8" s="585" t="s">
        <v>169</v>
      </c>
      <c r="K8" s="559" t="s">
        <v>212</v>
      </c>
      <c r="L8" s="583" t="s">
        <v>170</v>
      </c>
      <c r="M8" s="538" t="s">
        <v>193</v>
      </c>
      <c r="N8" s="585" t="s">
        <v>169</v>
      </c>
      <c r="O8" s="559" t="s">
        <v>212</v>
      </c>
      <c r="P8" s="581" t="s">
        <v>170</v>
      </c>
      <c r="Q8" s="542" t="s">
        <v>193</v>
      </c>
      <c r="R8" s="544" t="s">
        <v>70</v>
      </c>
      <c r="S8" s="547" t="s">
        <v>195</v>
      </c>
      <c r="T8" s="552" t="s">
        <v>103</v>
      </c>
    </row>
    <row r="9" spans="1:20" ht="15" customHeight="1" thickTop="1" thickBot="1">
      <c r="A9" s="183"/>
      <c r="B9" s="498"/>
      <c r="C9" s="498"/>
      <c r="D9" s="565"/>
      <c r="E9" s="570"/>
      <c r="F9" s="586" t="s">
        <v>161</v>
      </c>
      <c r="G9" s="560" t="s">
        <v>160</v>
      </c>
      <c r="H9" s="584" t="s">
        <v>161</v>
      </c>
      <c r="I9" s="539"/>
      <c r="J9" s="586" t="s">
        <v>161</v>
      </c>
      <c r="K9" s="560" t="s">
        <v>160</v>
      </c>
      <c r="L9" s="584" t="s">
        <v>161</v>
      </c>
      <c r="M9" s="539"/>
      <c r="N9" s="586" t="s">
        <v>161</v>
      </c>
      <c r="O9" s="560" t="s">
        <v>160</v>
      </c>
      <c r="P9" s="582" t="s">
        <v>161</v>
      </c>
      <c r="Q9" s="543"/>
      <c r="R9" s="545"/>
      <c r="S9" s="532"/>
      <c r="T9" s="553"/>
    </row>
    <row r="10" spans="1:20" ht="30" customHeight="1" thickTop="1" thickBot="1">
      <c r="A10" s="184"/>
      <c r="B10" s="566"/>
      <c r="C10" s="566"/>
      <c r="D10" s="567"/>
      <c r="E10" s="571"/>
      <c r="F10" s="586"/>
      <c r="G10" s="560"/>
      <c r="H10" s="584"/>
      <c r="I10" s="539"/>
      <c r="J10" s="586"/>
      <c r="K10" s="560"/>
      <c r="L10" s="584"/>
      <c r="M10" s="539"/>
      <c r="N10" s="586"/>
      <c r="O10" s="560"/>
      <c r="P10" s="582"/>
      <c r="Q10" s="543"/>
      <c r="R10" s="546"/>
      <c r="S10" s="548"/>
      <c r="T10" s="554"/>
    </row>
    <row r="11" spans="1:20" ht="25.5" customHeight="1" thickTop="1">
      <c r="A11" s="227">
        <v>1</v>
      </c>
      <c r="B11" s="555" t="s">
        <v>91</v>
      </c>
      <c r="C11" s="555"/>
      <c r="D11" s="556"/>
      <c r="E11" s="228"/>
      <c r="F11" s="229"/>
      <c r="G11" s="230"/>
      <c r="H11" s="230"/>
      <c r="I11" s="231"/>
      <c r="J11" s="229"/>
      <c r="K11" s="230"/>
      <c r="L11" s="230"/>
      <c r="M11" s="232"/>
      <c r="N11" s="229"/>
      <c r="O11" s="230"/>
      <c r="P11" s="230"/>
      <c r="Q11" s="233"/>
      <c r="R11" s="228"/>
      <c r="S11" s="228"/>
      <c r="T11" s="405"/>
    </row>
    <row r="12" spans="1:20" ht="18" customHeight="1">
      <c r="A12" s="234">
        <f>A11+1</f>
        <v>2</v>
      </c>
      <c r="B12" s="235" t="s">
        <v>41</v>
      </c>
      <c r="C12" s="235"/>
      <c r="D12" s="236"/>
      <c r="E12" s="237"/>
      <c r="F12" s="238"/>
      <c r="G12" s="239"/>
      <c r="H12" s="239"/>
      <c r="I12" s="240"/>
      <c r="J12" s="238"/>
      <c r="K12" s="239"/>
      <c r="L12" s="239"/>
      <c r="M12" s="241"/>
      <c r="N12" s="238"/>
      <c r="O12" s="239"/>
      <c r="P12" s="239"/>
      <c r="Q12" s="241"/>
      <c r="R12" s="242"/>
      <c r="S12" s="242"/>
      <c r="T12" s="406"/>
    </row>
    <row r="13" spans="1:20">
      <c r="A13" s="243">
        <f>A12+1</f>
        <v>3</v>
      </c>
      <c r="B13" s="244"/>
      <c r="C13" s="244" t="s">
        <v>40</v>
      </c>
      <c r="D13" s="231"/>
      <c r="E13" s="245" t="s">
        <v>118</v>
      </c>
      <c r="F13" s="246">
        <f>'Qtr 1 Budget'!H13</f>
        <v>0</v>
      </c>
      <c r="G13" s="392"/>
      <c r="H13" s="247">
        <f>SUM(F13:G13)</f>
        <v>0</v>
      </c>
      <c r="I13" s="393"/>
      <c r="J13" s="246">
        <f>'Qtr 1 Budget'!L13</f>
        <v>0</v>
      </c>
      <c r="K13" s="392"/>
      <c r="L13" s="247">
        <f>SUM(J13:K13)</f>
        <v>0</v>
      </c>
      <c r="M13" s="393"/>
      <c r="N13" s="249">
        <f>F13+J13</f>
        <v>0</v>
      </c>
      <c r="O13" s="250">
        <f>K13+G13</f>
        <v>0</v>
      </c>
      <c r="P13" s="250">
        <f>SUM(N13:O13)</f>
        <v>0</v>
      </c>
      <c r="Q13" s="240">
        <f>M13+I13</f>
        <v>0</v>
      </c>
      <c r="R13" s="251">
        <f t="shared" ref="R13:R22" si="0">P13/$P$85</f>
        <v>0</v>
      </c>
      <c r="S13" s="252" t="str">
        <f>IFERROR(Q13/P13,"")</f>
        <v/>
      </c>
      <c r="T13" s="407"/>
    </row>
    <row r="14" spans="1:20">
      <c r="A14" s="243">
        <f t="shared" ref="A14:A77" si="1">A13+1</f>
        <v>4</v>
      </c>
      <c r="B14" s="244"/>
      <c r="C14" s="244" t="s">
        <v>108</v>
      </c>
      <c r="D14" s="231"/>
      <c r="E14" s="245" t="s">
        <v>119</v>
      </c>
      <c r="F14" s="253"/>
      <c r="G14" s="254"/>
      <c r="H14" s="254"/>
      <c r="I14" s="255"/>
      <c r="J14" s="246">
        <f>'Qtr 1 Budget'!L14</f>
        <v>0</v>
      </c>
      <c r="K14" s="392"/>
      <c r="L14" s="247">
        <f t="shared" ref="L14:L21" si="2">SUM(J14:K14)</f>
        <v>0</v>
      </c>
      <c r="M14" s="393"/>
      <c r="N14" s="249">
        <f t="shared" ref="N14:N21" si="3">F14+J14</f>
        <v>0</v>
      </c>
      <c r="O14" s="250">
        <f t="shared" ref="O14:O21" si="4">K14+G14</f>
        <v>0</v>
      </c>
      <c r="P14" s="250">
        <f t="shared" ref="P14:P21" si="5">SUM(N14:O14)</f>
        <v>0</v>
      </c>
      <c r="Q14" s="240">
        <f t="shared" ref="Q14:Q21" si="6">M14+I14</f>
        <v>0</v>
      </c>
      <c r="R14" s="251">
        <f t="shared" si="0"/>
        <v>0</v>
      </c>
      <c r="S14" s="252" t="str">
        <f t="shared" ref="S14:S22" si="7">IFERROR(Q14/P14,"")</f>
        <v/>
      </c>
      <c r="T14" s="407"/>
    </row>
    <row r="15" spans="1:20">
      <c r="A15" s="243">
        <f t="shared" si="1"/>
        <v>5</v>
      </c>
      <c r="B15" s="244"/>
      <c r="C15" s="244" t="s">
        <v>42</v>
      </c>
      <c r="D15" s="231"/>
      <c r="E15" s="245">
        <v>1920</v>
      </c>
      <c r="F15" s="246">
        <f>'Qtr 1 Budget'!H15</f>
        <v>100000</v>
      </c>
      <c r="G15" s="392"/>
      <c r="H15" s="247">
        <f t="shared" ref="H15:H21" si="8">SUM(F15:G15)</f>
        <v>100000</v>
      </c>
      <c r="I15" s="393"/>
      <c r="J15" s="246">
        <f>'Qtr 1 Budget'!L15</f>
        <v>0</v>
      </c>
      <c r="K15" s="392"/>
      <c r="L15" s="247">
        <f t="shared" si="2"/>
        <v>0</v>
      </c>
      <c r="M15" s="393"/>
      <c r="N15" s="249">
        <f t="shared" si="3"/>
        <v>100000</v>
      </c>
      <c r="O15" s="250">
        <f t="shared" si="4"/>
        <v>0</v>
      </c>
      <c r="P15" s="250">
        <f t="shared" si="5"/>
        <v>100000</v>
      </c>
      <c r="Q15" s="240">
        <f t="shared" si="6"/>
        <v>0</v>
      </c>
      <c r="R15" s="251">
        <f t="shared" si="0"/>
        <v>2.7388082826047135E-2</v>
      </c>
      <c r="S15" s="252">
        <f t="shared" si="7"/>
        <v>0</v>
      </c>
      <c r="T15" s="407"/>
    </row>
    <row r="16" spans="1:20">
      <c r="A16" s="243">
        <f t="shared" si="1"/>
        <v>6</v>
      </c>
      <c r="B16" s="244"/>
      <c r="C16" s="244" t="s">
        <v>109</v>
      </c>
      <c r="D16" s="231"/>
      <c r="E16" s="245">
        <v>1993</v>
      </c>
      <c r="F16" s="246">
        <f>'Qtr 1 Budget'!H16</f>
        <v>0</v>
      </c>
      <c r="G16" s="392"/>
      <c r="H16" s="247">
        <f t="shared" si="8"/>
        <v>0</v>
      </c>
      <c r="I16" s="393"/>
      <c r="J16" s="246">
        <f>'Qtr 1 Budget'!L16</f>
        <v>0</v>
      </c>
      <c r="K16" s="392"/>
      <c r="L16" s="247">
        <f t="shared" si="2"/>
        <v>0</v>
      </c>
      <c r="M16" s="393"/>
      <c r="N16" s="249">
        <f t="shared" si="3"/>
        <v>0</v>
      </c>
      <c r="O16" s="250">
        <f t="shared" si="4"/>
        <v>0</v>
      </c>
      <c r="P16" s="250">
        <f t="shared" si="5"/>
        <v>0</v>
      </c>
      <c r="Q16" s="240">
        <f t="shared" si="6"/>
        <v>0</v>
      </c>
      <c r="R16" s="251">
        <f t="shared" si="0"/>
        <v>0</v>
      </c>
      <c r="S16" s="252" t="str">
        <f t="shared" si="7"/>
        <v/>
      </c>
      <c r="T16" s="407"/>
    </row>
    <row r="17" spans="1:20">
      <c r="A17" s="243">
        <f t="shared" si="1"/>
        <v>7</v>
      </c>
      <c r="B17" s="244"/>
      <c r="C17" s="244" t="s">
        <v>130</v>
      </c>
      <c r="D17" s="231"/>
      <c r="E17" s="245">
        <v>1994</v>
      </c>
      <c r="F17" s="246">
        <f>'Qtr 1 Budget'!H17</f>
        <v>1898480</v>
      </c>
      <c r="G17" s="392"/>
      <c r="H17" s="247">
        <f t="shared" si="8"/>
        <v>1898480</v>
      </c>
      <c r="I17" s="393"/>
      <c r="J17" s="253"/>
      <c r="K17" s="254"/>
      <c r="L17" s="254"/>
      <c r="M17" s="255"/>
      <c r="N17" s="249">
        <f t="shared" si="3"/>
        <v>1898480</v>
      </c>
      <c r="O17" s="250">
        <f t="shared" si="4"/>
        <v>0</v>
      </c>
      <c r="P17" s="250">
        <f t="shared" si="5"/>
        <v>1898480</v>
      </c>
      <c r="Q17" s="240">
        <f t="shared" si="6"/>
        <v>0</v>
      </c>
      <c r="R17" s="251">
        <f t="shared" si="0"/>
        <v>0.51995727483593968</v>
      </c>
      <c r="S17" s="252">
        <f t="shared" si="7"/>
        <v>0</v>
      </c>
      <c r="T17" s="407"/>
    </row>
    <row r="18" spans="1:20">
      <c r="A18" s="243">
        <f t="shared" si="1"/>
        <v>8</v>
      </c>
      <c r="B18" s="244"/>
      <c r="C18" s="244" t="s">
        <v>117</v>
      </c>
      <c r="D18" s="231"/>
      <c r="E18" s="245" t="s">
        <v>102</v>
      </c>
      <c r="F18" s="246">
        <f>'Qtr 1 Budget'!H18</f>
        <v>0</v>
      </c>
      <c r="G18" s="392"/>
      <c r="H18" s="247">
        <f t="shared" si="8"/>
        <v>0</v>
      </c>
      <c r="I18" s="393"/>
      <c r="J18" s="246">
        <f>'Qtr 1 Budget'!L18</f>
        <v>0</v>
      </c>
      <c r="K18" s="392"/>
      <c r="L18" s="247">
        <f t="shared" si="2"/>
        <v>0</v>
      </c>
      <c r="M18" s="393"/>
      <c r="N18" s="249">
        <f t="shared" si="3"/>
        <v>0</v>
      </c>
      <c r="O18" s="250">
        <f t="shared" si="4"/>
        <v>0</v>
      </c>
      <c r="P18" s="250">
        <f t="shared" si="5"/>
        <v>0</v>
      </c>
      <c r="Q18" s="240">
        <f t="shared" si="6"/>
        <v>0</v>
      </c>
      <c r="R18" s="251">
        <f t="shared" si="0"/>
        <v>0</v>
      </c>
      <c r="S18" s="252" t="str">
        <f t="shared" si="7"/>
        <v/>
      </c>
      <c r="T18" s="407"/>
    </row>
    <row r="19" spans="1:20">
      <c r="A19" s="243">
        <f t="shared" si="1"/>
        <v>9</v>
      </c>
      <c r="B19" s="396"/>
      <c r="C19" s="396" t="s">
        <v>181</v>
      </c>
      <c r="D19" s="394"/>
      <c r="E19" s="395"/>
      <c r="F19" s="246">
        <f>'Qtr 1 Budget'!H19</f>
        <v>0</v>
      </c>
      <c r="G19" s="392"/>
      <c r="H19" s="247">
        <f t="shared" si="8"/>
        <v>0</v>
      </c>
      <c r="I19" s="393"/>
      <c r="J19" s="246">
        <f>'Qtr 1 Budget'!L19</f>
        <v>0</v>
      </c>
      <c r="K19" s="392"/>
      <c r="L19" s="247">
        <f t="shared" si="2"/>
        <v>0</v>
      </c>
      <c r="M19" s="393"/>
      <c r="N19" s="249">
        <f t="shared" si="3"/>
        <v>0</v>
      </c>
      <c r="O19" s="250">
        <f t="shared" si="4"/>
        <v>0</v>
      </c>
      <c r="P19" s="250">
        <f t="shared" si="5"/>
        <v>0</v>
      </c>
      <c r="Q19" s="240">
        <f t="shared" si="6"/>
        <v>0</v>
      </c>
      <c r="R19" s="251">
        <f t="shared" si="0"/>
        <v>0</v>
      </c>
      <c r="S19" s="252" t="str">
        <f t="shared" si="7"/>
        <v/>
      </c>
      <c r="T19" s="407"/>
    </row>
    <row r="20" spans="1:20">
      <c r="A20" s="243">
        <f t="shared" si="1"/>
        <v>10</v>
      </c>
      <c r="B20" s="396"/>
      <c r="C20" s="396" t="s">
        <v>181</v>
      </c>
      <c r="D20" s="394"/>
      <c r="E20" s="395"/>
      <c r="F20" s="246">
        <f>'Qtr 1 Budget'!H20</f>
        <v>0</v>
      </c>
      <c r="G20" s="392"/>
      <c r="H20" s="247">
        <f t="shared" si="8"/>
        <v>0</v>
      </c>
      <c r="I20" s="393"/>
      <c r="J20" s="246">
        <f>'Qtr 1 Budget'!L20</f>
        <v>0</v>
      </c>
      <c r="K20" s="392"/>
      <c r="L20" s="247">
        <f t="shared" si="2"/>
        <v>0</v>
      </c>
      <c r="M20" s="393"/>
      <c r="N20" s="249">
        <f t="shared" si="3"/>
        <v>0</v>
      </c>
      <c r="O20" s="250">
        <f t="shared" si="4"/>
        <v>0</v>
      </c>
      <c r="P20" s="250">
        <f t="shared" si="5"/>
        <v>0</v>
      </c>
      <c r="Q20" s="240">
        <f t="shared" si="6"/>
        <v>0</v>
      </c>
      <c r="R20" s="251">
        <f t="shared" si="0"/>
        <v>0</v>
      </c>
      <c r="S20" s="252" t="str">
        <f t="shared" si="7"/>
        <v/>
      </c>
      <c r="T20" s="407"/>
    </row>
    <row r="21" spans="1:20">
      <c r="A21" s="243">
        <f t="shared" si="1"/>
        <v>11</v>
      </c>
      <c r="B21" s="396"/>
      <c r="C21" s="396" t="s">
        <v>181</v>
      </c>
      <c r="D21" s="394"/>
      <c r="E21" s="395"/>
      <c r="F21" s="246">
        <f>'Qtr 1 Budget'!H21</f>
        <v>0</v>
      </c>
      <c r="G21" s="392"/>
      <c r="H21" s="247">
        <f t="shared" si="8"/>
        <v>0</v>
      </c>
      <c r="I21" s="393"/>
      <c r="J21" s="246">
        <f>'Qtr 1 Budget'!L21</f>
        <v>0</v>
      </c>
      <c r="K21" s="392"/>
      <c r="L21" s="247">
        <f t="shared" si="2"/>
        <v>0</v>
      </c>
      <c r="M21" s="393"/>
      <c r="N21" s="249">
        <f t="shared" si="3"/>
        <v>0</v>
      </c>
      <c r="O21" s="250">
        <f t="shared" si="4"/>
        <v>0</v>
      </c>
      <c r="P21" s="250">
        <f t="shared" si="5"/>
        <v>0</v>
      </c>
      <c r="Q21" s="240">
        <f t="shared" si="6"/>
        <v>0</v>
      </c>
      <c r="R21" s="251">
        <f t="shared" si="0"/>
        <v>0</v>
      </c>
      <c r="S21" s="252" t="str">
        <f t="shared" si="7"/>
        <v/>
      </c>
      <c r="T21" s="407"/>
    </row>
    <row r="22" spans="1:20" ht="18" customHeight="1">
      <c r="A22" s="256">
        <f t="shared" si="1"/>
        <v>12</v>
      </c>
      <c r="B22" s="257" t="s">
        <v>43</v>
      </c>
      <c r="C22" s="257"/>
      <c r="D22" s="258"/>
      <c r="E22" s="259"/>
      <c r="F22" s="260">
        <f>SUM(F13:F21)</f>
        <v>1998480</v>
      </c>
      <c r="G22" s="261">
        <f t="shared" ref="G22:Q22" si="9">SUM(G13:G21)</f>
        <v>0</v>
      </c>
      <c r="H22" s="261">
        <f t="shared" si="9"/>
        <v>1998480</v>
      </c>
      <c r="I22" s="262">
        <f t="shared" si="9"/>
        <v>0</v>
      </c>
      <c r="J22" s="260">
        <f t="shared" si="9"/>
        <v>0</v>
      </c>
      <c r="K22" s="261">
        <f t="shared" si="9"/>
        <v>0</v>
      </c>
      <c r="L22" s="261">
        <f t="shared" si="9"/>
        <v>0</v>
      </c>
      <c r="M22" s="262">
        <f t="shared" si="9"/>
        <v>0</v>
      </c>
      <c r="N22" s="260">
        <f t="shared" si="9"/>
        <v>1998480</v>
      </c>
      <c r="O22" s="261">
        <f t="shared" si="9"/>
        <v>0</v>
      </c>
      <c r="P22" s="261">
        <f t="shared" si="9"/>
        <v>1998480</v>
      </c>
      <c r="Q22" s="262">
        <f t="shared" si="9"/>
        <v>0</v>
      </c>
      <c r="R22" s="263">
        <f t="shared" si="0"/>
        <v>0.54734535766198678</v>
      </c>
      <c r="S22" s="263">
        <f t="shared" si="7"/>
        <v>0</v>
      </c>
      <c r="T22" s="408"/>
    </row>
    <row r="23" spans="1:20">
      <c r="A23" s="243">
        <f t="shared" si="1"/>
        <v>13</v>
      </c>
      <c r="B23" s="244"/>
      <c r="C23" s="244"/>
      <c r="D23" s="231"/>
      <c r="E23" s="264"/>
      <c r="F23" s="246"/>
      <c r="G23" s="247"/>
      <c r="H23" s="247"/>
      <c r="I23" s="248"/>
      <c r="J23" s="246"/>
      <c r="K23" s="247"/>
      <c r="L23" s="247"/>
      <c r="M23" s="248"/>
      <c r="N23" s="246"/>
      <c r="O23" s="247"/>
      <c r="P23" s="247"/>
      <c r="Q23" s="248"/>
      <c r="R23" s="265"/>
      <c r="S23" s="265"/>
      <c r="T23" s="409"/>
    </row>
    <row r="24" spans="1:20" ht="18" customHeight="1">
      <c r="A24" s="234">
        <f t="shared" si="1"/>
        <v>14</v>
      </c>
      <c r="B24" s="235" t="s">
        <v>44</v>
      </c>
      <c r="C24" s="235"/>
      <c r="D24" s="236"/>
      <c r="E24" s="266"/>
      <c r="F24" s="249"/>
      <c r="G24" s="250"/>
      <c r="H24" s="250"/>
      <c r="I24" s="240"/>
      <c r="J24" s="249"/>
      <c r="K24" s="250"/>
      <c r="L24" s="250"/>
      <c r="M24" s="240"/>
      <c r="N24" s="249"/>
      <c r="O24" s="250"/>
      <c r="P24" s="250"/>
      <c r="Q24" s="240"/>
      <c r="R24" s="267"/>
      <c r="S24" s="267"/>
      <c r="T24" s="410"/>
    </row>
    <row r="25" spans="1:20">
      <c r="A25" s="243">
        <f t="shared" si="1"/>
        <v>15</v>
      </c>
      <c r="B25" s="244"/>
      <c r="C25" s="244" t="s">
        <v>45</v>
      </c>
      <c r="D25" s="231"/>
      <c r="E25" s="266"/>
      <c r="F25" s="249"/>
      <c r="G25" s="250"/>
      <c r="H25" s="250"/>
      <c r="I25" s="240"/>
      <c r="J25" s="249"/>
      <c r="K25" s="250"/>
      <c r="L25" s="250"/>
      <c r="M25" s="240"/>
      <c r="N25" s="249"/>
      <c r="O25" s="250"/>
      <c r="P25" s="250"/>
      <c r="Q25" s="240"/>
      <c r="R25" s="267"/>
      <c r="S25" s="267"/>
      <c r="T25" s="410"/>
    </row>
    <row r="26" spans="1:20">
      <c r="A26" s="243">
        <f t="shared" si="1"/>
        <v>16</v>
      </c>
      <c r="B26" s="244"/>
      <c r="C26" s="244"/>
      <c r="D26" s="231" t="s">
        <v>46</v>
      </c>
      <c r="E26" s="245">
        <v>3110</v>
      </c>
      <c r="F26" s="246">
        <f>'Qtr 1 Budget'!H26</f>
        <v>1208886.0752017479</v>
      </c>
      <c r="G26" s="392"/>
      <c r="H26" s="247">
        <f t="shared" ref="H26:H38" si="10">SUM(F26:G26)</f>
        <v>1208886.0752017479</v>
      </c>
      <c r="I26" s="393"/>
      <c r="J26" s="253"/>
      <c r="K26" s="254"/>
      <c r="L26" s="254"/>
      <c r="M26" s="255"/>
      <c r="N26" s="246">
        <f>F26+J26</f>
        <v>1208886.0752017479</v>
      </c>
      <c r="O26" s="247">
        <f>K26+G26</f>
        <v>0</v>
      </c>
      <c r="P26" s="247">
        <f>SUM(N26:O26)</f>
        <v>1208886.0752017479</v>
      </c>
      <c r="Q26" s="240">
        <f>M26+I26</f>
        <v>0</v>
      </c>
      <c r="R26" s="251">
        <f>P26/$P$85</f>
        <v>0.3310907195488052</v>
      </c>
      <c r="S26" s="251">
        <f t="shared" ref="S26:S27" si="11">IFERROR(Q26/P26,"")</f>
        <v>0</v>
      </c>
      <c r="T26" s="407"/>
    </row>
    <row r="27" spans="1:20">
      <c r="A27" s="243">
        <f t="shared" si="1"/>
        <v>17</v>
      </c>
      <c r="B27" s="244"/>
      <c r="C27" s="244"/>
      <c r="D27" s="231" t="s">
        <v>47</v>
      </c>
      <c r="E27" s="245">
        <v>3190</v>
      </c>
      <c r="F27" s="246">
        <f>'Qtr 1 Budget'!H27</f>
        <v>0</v>
      </c>
      <c r="G27" s="392"/>
      <c r="H27" s="247">
        <f t="shared" si="10"/>
        <v>0</v>
      </c>
      <c r="I27" s="393"/>
      <c r="J27" s="246">
        <f>'Qtr 1 Budget'!L27</f>
        <v>0</v>
      </c>
      <c r="K27" s="392"/>
      <c r="L27" s="247">
        <f t="shared" ref="L27" si="12">SUM(J27:K27)</f>
        <v>0</v>
      </c>
      <c r="M27" s="393"/>
      <c r="N27" s="246">
        <f>F27+J27</f>
        <v>0</v>
      </c>
      <c r="O27" s="247">
        <f>K27+G27</f>
        <v>0</v>
      </c>
      <c r="P27" s="247">
        <f>SUM(N27:O27)</f>
        <v>0</v>
      </c>
      <c r="Q27" s="240">
        <f>M27+I27</f>
        <v>0</v>
      </c>
      <c r="R27" s="251">
        <f>P27/$P$85</f>
        <v>0</v>
      </c>
      <c r="S27" s="251" t="str">
        <f t="shared" si="11"/>
        <v/>
      </c>
      <c r="T27" s="407"/>
    </row>
    <row r="28" spans="1:20">
      <c r="A28" s="243">
        <f t="shared" si="1"/>
        <v>18</v>
      </c>
      <c r="B28" s="244"/>
      <c r="C28" s="244" t="s">
        <v>48</v>
      </c>
      <c r="D28" s="231"/>
      <c r="E28" s="237"/>
      <c r="F28" s="249"/>
      <c r="G28" s="250"/>
      <c r="H28" s="250"/>
      <c r="I28" s="240"/>
      <c r="J28" s="249"/>
      <c r="K28" s="250"/>
      <c r="L28" s="250"/>
      <c r="M28" s="240"/>
      <c r="N28" s="249"/>
      <c r="O28" s="250"/>
      <c r="P28" s="250"/>
      <c r="Q28" s="240"/>
      <c r="R28" s="251"/>
      <c r="S28" s="251"/>
      <c r="T28" s="410"/>
    </row>
    <row r="29" spans="1:20">
      <c r="A29" s="243">
        <f t="shared" si="1"/>
        <v>19</v>
      </c>
      <c r="B29" s="244"/>
      <c r="C29" s="244"/>
      <c r="D29" s="231" t="s">
        <v>49</v>
      </c>
      <c r="E29" s="245">
        <v>3220</v>
      </c>
      <c r="F29" s="246">
        <f>'Qtr 1 Budget'!H29</f>
        <v>0</v>
      </c>
      <c r="G29" s="392"/>
      <c r="H29" s="247">
        <f t="shared" si="10"/>
        <v>0</v>
      </c>
      <c r="I29" s="393"/>
      <c r="J29" s="246">
        <f>'Qtr 1 Budget'!L29</f>
        <v>0</v>
      </c>
      <c r="K29" s="392"/>
      <c r="L29" s="247">
        <f t="shared" ref="L29:L38" si="13">SUM(J29:K29)</f>
        <v>0</v>
      </c>
      <c r="M29" s="393"/>
      <c r="N29" s="246">
        <f t="shared" ref="N29:N38" si="14">F29+J29</f>
        <v>0</v>
      </c>
      <c r="O29" s="247">
        <f t="shared" ref="O29:O38" si="15">K29+G29</f>
        <v>0</v>
      </c>
      <c r="P29" s="247">
        <f t="shared" ref="P29:P38" si="16">SUM(N29:O29)</f>
        <v>0</v>
      </c>
      <c r="Q29" s="240">
        <f t="shared" ref="Q29:Q38" si="17">M29+I29</f>
        <v>0</v>
      </c>
      <c r="R29" s="251">
        <f t="shared" ref="R29:R39" si="18">P29/$P$85</f>
        <v>0</v>
      </c>
      <c r="S29" s="251" t="str">
        <f t="shared" ref="S29:S39" si="19">IFERROR(Q29/P29,"")</f>
        <v/>
      </c>
      <c r="T29" s="407"/>
    </row>
    <row r="30" spans="1:20">
      <c r="A30" s="243">
        <f t="shared" si="1"/>
        <v>20</v>
      </c>
      <c r="B30" s="244"/>
      <c r="C30" s="244"/>
      <c r="D30" s="231" t="s">
        <v>50</v>
      </c>
      <c r="E30" s="245">
        <v>3230</v>
      </c>
      <c r="F30" s="246">
        <f>'Qtr 1 Budget'!H30</f>
        <v>0</v>
      </c>
      <c r="G30" s="392"/>
      <c r="H30" s="247">
        <f t="shared" si="10"/>
        <v>0</v>
      </c>
      <c r="I30" s="393"/>
      <c r="J30" s="253"/>
      <c r="K30" s="254"/>
      <c r="L30" s="254"/>
      <c r="M30" s="255"/>
      <c r="N30" s="246">
        <f t="shared" si="14"/>
        <v>0</v>
      </c>
      <c r="O30" s="247">
        <f t="shared" si="15"/>
        <v>0</v>
      </c>
      <c r="P30" s="247">
        <f t="shared" si="16"/>
        <v>0</v>
      </c>
      <c r="Q30" s="240">
        <f t="shared" si="17"/>
        <v>0</v>
      </c>
      <c r="R30" s="251">
        <f t="shared" si="18"/>
        <v>0</v>
      </c>
      <c r="S30" s="251" t="str">
        <f t="shared" si="19"/>
        <v/>
      </c>
      <c r="T30" s="407"/>
    </row>
    <row r="31" spans="1:20">
      <c r="A31" s="243">
        <f t="shared" si="1"/>
        <v>21</v>
      </c>
      <c r="B31" s="244"/>
      <c r="C31" s="244"/>
      <c r="D31" s="231" t="s">
        <v>94</v>
      </c>
      <c r="E31" s="245">
        <v>3290</v>
      </c>
      <c r="F31" s="246">
        <f>'Qtr 1 Budget'!H31</f>
        <v>0</v>
      </c>
      <c r="G31" s="392"/>
      <c r="H31" s="247">
        <f t="shared" si="10"/>
        <v>0</v>
      </c>
      <c r="I31" s="393"/>
      <c r="J31" s="246">
        <f>'Qtr 1 Budget'!L31</f>
        <v>0</v>
      </c>
      <c r="K31" s="392"/>
      <c r="L31" s="247">
        <f t="shared" si="13"/>
        <v>0</v>
      </c>
      <c r="M31" s="393"/>
      <c r="N31" s="246">
        <f t="shared" si="14"/>
        <v>0</v>
      </c>
      <c r="O31" s="247">
        <f t="shared" si="15"/>
        <v>0</v>
      </c>
      <c r="P31" s="247">
        <f t="shared" si="16"/>
        <v>0</v>
      </c>
      <c r="Q31" s="240">
        <f t="shared" si="17"/>
        <v>0</v>
      </c>
      <c r="R31" s="251">
        <f t="shared" si="18"/>
        <v>0</v>
      </c>
      <c r="S31" s="251" t="str">
        <f t="shared" si="19"/>
        <v/>
      </c>
      <c r="T31" s="407"/>
    </row>
    <row r="32" spans="1:20">
      <c r="A32" s="243">
        <f t="shared" si="1"/>
        <v>22</v>
      </c>
      <c r="B32" s="244"/>
      <c r="C32" s="244"/>
      <c r="D32" s="231" t="s">
        <v>164</v>
      </c>
      <c r="E32" s="245">
        <v>3240</v>
      </c>
      <c r="F32" s="246">
        <f>'Qtr 1 Budget'!H32</f>
        <v>0</v>
      </c>
      <c r="G32" s="392"/>
      <c r="H32" s="247">
        <f t="shared" si="10"/>
        <v>0</v>
      </c>
      <c r="I32" s="393"/>
      <c r="J32" s="246">
        <f>'Qtr 1 Budget'!L32</f>
        <v>0</v>
      </c>
      <c r="K32" s="392"/>
      <c r="L32" s="247">
        <f t="shared" si="13"/>
        <v>0</v>
      </c>
      <c r="M32" s="393"/>
      <c r="N32" s="246">
        <f t="shared" si="14"/>
        <v>0</v>
      </c>
      <c r="O32" s="247">
        <f t="shared" si="15"/>
        <v>0</v>
      </c>
      <c r="P32" s="247">
        <f t="shared" si="16"/>
        <v>0</v>
      </c>
      <c r="Q32" s="240">
        <f t="shared" si="17"/>
        <v>0</v>
      </c>
      <c r="R32" s="251">
        <f t="shared" si="18"/>
        <v>0</v>
      </c>
      <c r="S32" s="251" t="str">
        <f t="shared" si="19"/>
        <v/>
      </c>
      <c r="T32" s="407"/>
    </row>
    <row r="33" spans="1:20">
      <c r="A33" s="243">
        <f t="shared" si="1"/>
        <v>23</v>
      </c>
      <c r="B33" s="244"/>
      <c r="C33" s="244"/>
      <c r="D33" s="231" t="s">
        <v>133</v>
      </c>
      <c r="E33" s="245">
        <v>3290</v>
      </c>
      <c r="F33" s="246">
        <f>'Qtr 1 Budget'!H33</f>
        <v>0</v>
      </c>
      <c r="G33" s="392"/>
      <c r="H33" s="247">
        <f t="shared" si="10"/>
        <v>0</v>
      </c>
      <c r="I33" s="393"/>
      <c r="J33" s="246">
        <f>'Qtr 1 Budget'!L33</f>
        <v>0</v>
      </c>
      <c r="K33" s="392"/>
      <c r="L33" s="247">
        <f t="shared" si="13"/>
        <v>0</v>
      </c>
      <c r="M33" s="393"/>
      <c r="N33" s="246">
        <f t="shared" si="14"/>
        <v>0</v>
      </c>
      <c r="O33" s="247">
        <f t="shared" si="15"/>
        <v>0</v>
      </c>
      <c r="P33" s="247">
        <f t="shared" si="16"/>
        <v>0</v>
      </c>
      <c r="Q33" s="240">
        <f t="shared" si="17"/>
        <v>0</v>
      </c>
      <c r="R33" s="251">
        <f t="shared" si="18"/>
        <v>0</v>
      </c>
      <c r="S33" s="251" t="str">
        <f t="shared" si="19"/>
        <v/>
      </c>
      <c r="T33" s="407"/>
    </row>
    <row r="34" spans="1:20">
      <c r="A34" s="243">
        <f t="shared" si="1"/>
        <v>24</v>
      </c>
      <c r="B34" s="244"/>
      <c r="C34" s="244"/>
      <c r="D34" s="231" t="s">
        <v>137</v>
      </c>
      <c r="E34" s="245">
        <v>3290</v>
      </c>
      <c r="F34" s="246">
        <f>'Qtr 1 Budget'!H34</f>
        <v>0</v>
      </c>
      <c r="G34" s="392"/>
      <c r="H34" s="247">
        <f t="shared" si="10"/>
        <v>0</v>
      </c>
      <c r="I34" s="393"/>
      <c r="J34" s="246">
        <f>'Qtr 1 Budget'!L34</f>
        <v>0</v>
      </c>
      <c r="K34" s="392"/>
      <c r="L34" s="247">
        <f t="shared" si="13"/>
        <v>0</v>
      </c>
      <c r="M34" s="393"/>
      <c r="N34" s="246">
        <f t="shared" si="14"/>
        <v>0</v>
      </c>
      <c r="O34" s="247">
        <f t="shared" si="15"/>
        <v>0</v>
      </c>
      <c r="P34" s="247">
        <f t="shared" si="16"/>
        <v>0</v>
      </c>
      <c r="Q34" s="240">
        <f t="shared" si="17"/>
        <v>0</v>
      </c>
      <c r="R34" s="251">
        <f t="shared" si="18"/>
        <v>0</v>
      </c>
      <c r="S34" s="251" t="str">
        <f t="shared" si="19"/>
        <v/>
      </c>
      <c r="T34" s="407"/>
    </row>
    <row r="35" spans="1:20">
      <c r="A35" s="243">
        <f t="shared" si="1"/>
        <v>25</v>
      </c>
      <c r="B35" s="396"/>
      <c r="C35" s="396" t="s">
        <v>181</v>
      </c>
      <c r="D35" s="394"/>
      <c r="E35" s="395"/>
      <c r="F35" s="246">
        <f>'Qtr 1 Budget'!H35</f>
        <v>0</v>
      </c>
      <c r="G35" s="392"/>
      <c r="H35" s="247">
        <f t="shared" si="10"/>
        <v>0</v>
      </c>
      <c r="I35" s="393"/>
      <c r="J35" s="246">
        <f>'Qtr 1 Budget'!L35</f>
        <v>0</v>
      </c>
      <c r="K35" s="392"/>
      <c r="L35" s="247">
        <f t="shared" si="13"/>
        <v>0</v>
      </c>
      <c r="M35" s="393"/>
      <c r="N35" s="246">
        <f t="shared" si="14"/>
        <v>0</v>
      </c>
      <c r="O35" s="247">
        <f t="shared" si="15"/>
        <v>0</v>
      </c>
      <c r="P35" s="247">
        <f t="shared" si="16"/>
        <v>0</v>
      </c>
      <c r="Q35" s="240">
        <f t="shared" si="17"/>
        <v>0</v>
      </c>
      <c r="R35" s="251">
        <f t="shared" si="18"/>
        <v>0</v>
      </c>
      <c r="S35" s="251" t="str">
        <f t="shared" si="19"/>
        <v/>
      </c>
      <c r="T35" s="407"/>
    </row>
    <row r="36" spans="1:20">
      <c r="A36" s="243">
        <f t="shared" si="1"/>
        <v>26</v>
      </c>
      <c r="B36" s="396"/>
      <c r="C36" s="396" t="s">
        <v>181</v>
      </c>
      <c r="D36" s="394"/>
      <c r="E36" s="395"/>
      <c r="F36" s="246">
        <f>'Qtr 1 Budget'!H36</f>
        <v>0</v>
      </c>
      <c r="G36" s="392"/>
      <c r="H36" s="247">
        <f t="shared" si="10"/>
        <v>0</v>
      </c>
      <c r="I36" s="393"/>
      <c r="J36" s="246">
        <f>'Qtr 1 Budget'!L36</f>
        <v>0</v>
      </c>
      <c r="K36" s="392"/>
      <c r="L36" s="247">
        <f t="shared" si="13"/>
        <v>0</v>
      </c>
      <c r="M36" s="393"/>
      <c r="N36" s="246">
        <f t="shared" si="14"/>
        <v>0</v>
      </c>
      <c r="O36" s="247">
        <f t="shared" si="15"/>
        <v>0</v>
      </c>
      <c r="P36" s="247">
        <f t="shared" si="16"/>
        <v>0</v>
      </c>
      <c r="Q36" s="240">
        <f t="shared" si="17"/>
        <v>0</v>
      </c>
      <c r="R36" s="251">
        <f t="shared" si="18"/>
        <v>0</v>
      </c>
      <c r="S36" s="251" t="str">
        <f t="shared" si="19"/>
        <v/>
      </c>
      <c r="T36" s="407"/>
    </row>
    <row r="37" spans="1:20">
      <c r="A37" s="243">
        <f t="shared" si="1"/>
        <v>27</v>
      </c>
      <c r="B37" s="396"/>
      <c r="C37" s="396" t="s">
        <v>181</v>
      </c>
      <c r="D37" s="394"/>
      <c r="E37" s="397"/>
      <c r="F37" s="246">
        <f>'Qtr 1 Budget'!H37</f>
        <v>0</v>
      </c>
      <c r="G37" s="392"/>
      <c r="H37" s="247">
        <f t="shared" si="10"/>
        <v>0</v>
      </c>
      <c r="I37" s="393"/>
      <c r="J37" s="246">
        <f>'Qtr 1 Budget'!L37</f>
        <v>0</v>
      </c>
      <c r="K37" s="392"/>
      <c r="L37" s="247">
        <f t="shared" si="13"/>
        <v>0</v>
      </c>
      <c r="M37" s="393"/>
      <c r="N37" s="246">
        <f t="shared" si="14"/>
        <v>0</v>
      </c>
      <c r="O37" s="247">
        <f t="shared" si="15"/>
        <v>0</v>
      </c>
      <c r="P37" s="247">
        <f t="shared" si="16"/>
        <v>0</v>
      </c>
      <c r="Q37" s="240">
        <f t="shared" si="17"/>
        <v>0</v>
      </c>
      <c r="R37" s="251">
        <f t="shared" si="18"/>
        <v>0</v>
      </c>
      <c r="S37" s="251" t="str">
        <f t="shared" si="19"/>
        <v/>
      </c>
      <c r="T37" s="407"/>
    </row>
    <row r="38" spans="1:20">
      <c r="A38" s="243">
        <f t="shared" si="1"/>
        <v>28</v>
      </c>
      <c r="B38" s="396"/>
      <c r="C38" s="396" t="s">
        <v>181</v>
      </c>
      <c r="D38" s="394"/>
      <c r="E38" s="397"/>
      <c r="F38" s="246">
        <f>'Qtr 1 Budget'!H38</f>
        <v>0</v>
      </c>
      <c r="G38" s="392"/>
      <c r="H38" s="247">
        <f t="shared" si="10"/>
        <v>0</v>
      </c>
      <c r="I38" s="393"/>
      <c r="J38" s="246">
        <f>'Qtr 1 Budget'!L38</f>
        <v>0</v>
      </c>
      <c r="K38" s="392"/>
      <c r="L38" s="247">
        <f t="shared" si="13"/>
        <v>0</v>
      </c>
      <c r="M38" s="393"/>
      <c r="N38" s="246">
        <f t="shared" si="14"/>
        <v>0</v>
      </c>
      <c r="O38" s="247">
        <f t="shared" si="15"/>
        <v>0</v>
      </c>
      <c r="P38" s="247">
        <f t="shared" si="16"/>
        <v>0</v>
      </c>
      <c r="Q38" s="240">
        <f t="shared" si="17"/>
        <v>0</v>
      </c>
      <c r="R38" s="251">
        <f t="shared" si="18"/>
        <v>0</v>
      </c>
      <c r="S38" s="251" t="str">
        <f t="shared" si="19"/>
        <v/>
      </c>
      <c r="T38" s="407"/>
    </row>
    <row r="39" spans="1:20" ht="18" customHeight="1">
      <c r="A39" s="256">
        <f t="shared" si="1"/>
        <v>29</v>
      </c>
      <c r="B39" s="257" t="s">
        <v>51</v>
      </c>
      <c r="C39" s="257"/>
      <c r="D39" s="258"/>
      <c r="E39" s="259"/>
      <c r="F39" s="260">
        <f t="shared" ref="F39:Q39" si="20">SUM(F26:F38)</f>
        <v>1208886.0752017479</v>
      </c>
      <c r="G39" s="261">
        <f t="shared" si="20"/>
        <v>0</v>
      </c>
      <c r="H39" s="261">
        <f t="shared" si="20"/>
        <v>1208886.0752017479</v>
      </c>
      <c r="I39" s="262">
        <f t="shared" si="20"/>
        <v>0</v>
      </c>
      <c r="J39" s="260">
        <f t="shared" si="20"/>
        <v>0</v>
      </c>
      <c r="K39" s="261">
        <f t="shared" si="20"/>
        <v>0</v>
      </c>
      <c r="L39" s="261">
        <f t="shared" si="20"/>
        <v>0</v>
      </c>
      <c r="M39" s="262">
        <f t="shared" si="20"/>
        <v>0</v>
      </c>
      <c r="N39" s="260">
        <f t="shared" si="20"/>
        <v>1208886.0752017479</v>
      </c>
      <c r="O39" s="261">
        <f t="shared" si="20"/>
        <v>0</v>
      </c>
      <c r="P39" s="261">
        <f t="shared" si="20"/>
        <v>1208886.0752017479</v>
      </c>
      <c r="Q39" s="262">
        <f t="shared" si="20"/>
        <v>0</v>
      </c>
      <c r="R39" s="263">
        <f t="shared" si="18"/>
        <v>0.3310907195488052</v>
      </c>
      <c r="S39" s="263">
        <f t="shared" si="19"/>
        <v>0</v>
      </c>
      <c r="T39" s="408"/>
    </row>
    <row r="40" spans="1:20" ht="15.75" thickBot="1">
      <c r="A40" s="218">
        <f t="shared" si="1"/>
        <v>30</v>
      </c>
      <c r="B40" s="185"/>
      <c r="C40" s="185"/>
      <c r="D40" s="186"/>
      <c r="E40" s="187"/>
      <c r="F40" s="221"/>
      <c r="G40" s="224"/>
      <c r="H40" s="224"/>
      <c r="I40" s="186"/>
      <c r="J40" s="221"/>
      <c r="K40" s="224"/>
      <c r="L40" s="224"/>
      <c r="M40" s="186"/>
      <c r="N40" s="221"/>
      <c r="O40" s="224"/>
      <c r="P40" s="224"/>
      <c r="Q40" s="186"/>
      <c r="R40" s="188"/>
      <c r="S40" s="188"/>
      <c r="T40" s="411"/>
    </row>
    <row r="41" spans="1:20" ht="18" customHeight="1" thickTop="1">
      <c r="A41" s="268">
        <f t="shared" si="1"/>
        <v>31</v>
      </c>
      <c r="B41" s="269" t="s">
        <v>52</v>
      </c>
      <c r="C41" s="269"/>
      <c r="D41" s="270"/>
      <c r="E41" s="271"/>
      <c r="F41" s="272"/>
      <c r="G41" s="273"/>
      <c r="H41" s="273"/>
      <c r="I41" s="274"/>
      <c r="J41" s="272"/>
      <c r="K41" s="273"/>
      <c r="L41" s="273"/>
      <c r="M41" s="274"/>
      <c r="N41" s="272"/>
      <c r="O41" s="273"/>
      <c r="P41" s="273"/>
      <c r="Q41" s="274"/>
      <c r="R41" s="275"/>
      <c r="S41" s="275"/>
      <c r="T41" s="412"/>
    </row>
    <row r="42" spans="1:20">
      <c r="A42" s="243">
        <f t="shared" si="1"/>
        <v>32</v>
      </c>
      <c r="B42" s="244"/>
      <c r="C42" s="244" t="s">
        <v>53</v>
      </c>
      <c r="D42" s="231"/>
      <c r="E42" s="266"/>
      <c r="F42" s="238"/>
      <c r="G42" s="239"/>
      <c r="H42" s="239"/>
      <c r="I42" s="241"/>
      <c r="J42" s="238"/>
      <c r="K42" s="239"/>
      <c r="L42" s="239"/>
      <c r="M42" s="241"/>
      <c r="N42" s="238"/>
      <c r="O42" s="239"/>
      <c r="P42" s="239"/>
      <c r="Q42" s="241"/>
      <c r="R42" s="251"/>
      <c r="S42" s="251"/>
      <c r="T42" s="413"/>
    </row>
    <row r="43" spans="1:20">
      <c r="A43" s="243">
        <f t="shared" si="1"/>
        <v>33</v>
      </c>
      <c r="B43" s="244"/>
      <c r="C43" s="244"/>
      <c r="D43" s="231" t="s">
        <v>110</v>
      </c>
      <c r="E43" s="245">
        <v>4110</v>
      </c>
      <c r="F43" s="246">
        <f>'Qtr 1 Budget'!H43</f>
        <v>0</v>
      </c>
      <c r="G43" s="392"/>
      <c r="H43" s="247">
        <f t="shared" ref="H43:H79" si="21">SUM(F43:G43)</f>
        <v>0</v>
      </c>
      <c r="I43" s="393"/>
      <c r="J43" s="253"/>
      <c r="K43" s="254"/>
      <c r="L43" s="254"/>
      <c r="M43" s="255"/>
      <c r="N43" s="246">
        <f t="shared" ref="N43:N44" si="22">F43+J43</f>
        <v>0</v>
      </c>
      <c r="O43" s="247">
        <f t="shared" ref="O43:O44" si="23">K43+G43</f>
        <v>0</v>
      </c>
      <c r="P43" s="247">
        <f t="shared" ref="P43:P44" si="24">SUM(N43:O43)</f>
        <v>0</v>
      </c>
      <c r="Q43" s="240">
        <f t="shared" ref="Q43:Q44" si="25">M43+I43</f>
        <v>0</v>
      </c>
      <c r="R43" s="251">
        <f>P43/$P$85</f>
        <v>0</v>
      </c>
      <c r="S43" s="251" t="str">
        <f t="shared" ref="S43:S44" si="26">IFERROR(Q43/P43,"")</f>
        <v/>
      </c>
      <c r="T43" s="407"/>
    </row>
    <row r="44" spans="1:20">
      <c r="A44" s="243">
        <f t="shared" si="1"/>
        <v>34</v>
      </c>
      <c r="B44" s="244"/>
      <c r="C44" s="244"/>
      <c r="D44" s="231" t="s">
        <v>120</v>
      </c>
      <c r="E44" s="245">
        <v>4190</v>
      </c>
      <c r="F44" s="246">
        <f>'Qtr 1 Budget'!H44</f>
        <v>0</v>
      </c>
      <c r="G44" s="392"/>
      <c r="H44" s="247">
        <f t="shared" si="21"/>
        <v>0</v>
      </c>
      <c r="I44" s="393"/>
      <c r="J44" s="246">
        <f>'Qtr 1 Budget'!L44</f>
        <v>0</v>
      </c>
      <c r="K44" s="392"/>
      <c r="L44" s="247">
        <f t="shared" ref="L44" si="27">SUM(J44:K44)</f>
        <v>0</v>
      </c>
      <c r="M44" s="393"/>
      <c r="N44" s="246">
        <f t="shared" si="22"/>
        <v>0</v>
      </c>
      <c r="O44" s="247">
        <f t="shared" si="23"/>
        <v>0</v>
      </c>
      <c r="P44" s="247">
        <f t="shared" si="24"/>
        <v>0</v>
      </c>
      <c r="Q44" s="240">
        <f t="shared" si="25"/>
        <v>0</v>
      </c>
      <c r="R44" s="251">
        <f>P44/$P$85</f>
        <v>0</v>
      </c>
      <c r="S44" s="251" t="str">
        <f t="shared" si="26"/>
        <v/>
      </c>
      <c r="T44" s="407"/>
    </row>
    <row r="45" spans="1:20">
      <c r="A45" s="243">
        <f t="shared" si="1"/>
        <v>35</v>
      </c>
      <c r="B45" s="244"/>
      <c r="C45" s="244" t="s">
        <v>54</v>
      </c>
      <c r="D45" s="231"/>
      <c r="E45" s="237"/>
      <c r="F45" s="249"/>
      <c r="G45" s="250"/>
      <c r="H45" s="250"/>
      <c r="I45" s="240"/>
      <c r="J45" s="249"/>
      <c r="K45" s="250"/>
      <c r="L45" s="250"/>
      <c r="M45" s="240"/>
      <c r="N45" s="249"/>
      <c r="O45" s="250"/>
      <c r="P45" s="250"/>
      <c r="Q45" s="240"/>
      <c r="R45" s="251"/>
      <c r="S45" s="251"/>
      <c r="T45" s="414"/>
    </row>
    <row r="46" spans="1:20">
      <c r="A46" s="243">
        <f t="shared" si="1"/>
        <v>36</v>
      </c>
      <c r="B46" s="244"/>
      <c r="C46" s="244"/>
      <c r="D46" s="231" t="s">
        <v>111</v>
      </c>
      <c r="E46" s="245">
        <v>4330</v>
      </c>
      <c r="F46" s="246">
        <f>'Qtr 1 Budget'!H46</f>
        <v>0</v>
      </c>
      <c r="G46" s="392"/>
      <c r="H46" s="247">
        <f t="shared" si="21"/>
        <v>0</v>
      </c>
      <c r="I46" s="393"/>
      <c r="J46" s="246">
        <f>'Qtr 1 Budget'!L46</f>
        <v>0</v>
      </c>
      <c r="K46" s="392"/>
      <c r="L46" s="247">
        <f t="shared" ref="L46" si="28">SUM(J46:K46)</f>
        <v>0</v>
      </c>
      <c r="M46" s="393"/>
      <c r="N46" s="246">
        <f t="shared" ref="N46:N47" si="29">F46+J46</f>
        <v>0</v>
      </c>
      <c r="O46" s="247">
        <f t="shared" ref="O46:O47" si="30">K46+G46</f>
        <v>0</v>
      </c>
      <c r="P46" s="247">
        <f t="shared" ref="P46:P47" si="31">SUM(N46:O46)</f>
        <v>0</v>
      </c>
      <c r="Q46" s="240">
        <f t="shared" ref="Q46:Q47" si="32">M46+I46</f>
        <v>0</v>
      </c>
      <c r="R46" s="251">
        <f>P46/$P$85</f>
        <v>0</v>
      </c>
      <c r="S46" s="251" t="str">
        <f t="shared" ref="S46:S48" si="33">IFERROR(Q46/P46,"")</f>
        <v/>
      </c>
      <c r="T46" s="414"/>
    </row>
    <row r="47" spans="1:20">
      <c r="A47" s="243">
        <f t="shared" si="1"/>
        <v>37</v>
      </c>
      <c r="B47" s="244"/>
      <c r="C47" s="244"/>
      <c r="D47" s="231" t="s">
        <v>55</v>
      </c>
      <c r="E47" s="245">
        <v>4390</v>
      </c>
      <c r="F47" s="246">
        <f>'Qtr 1 Budget'!H47</f>
        <v>0</v>
      </c>
      <c r="G47" s="392"/>
      <c r="H47" s="247">
        <f t="shared" si="21"/>
        <v>0</v>
      </c>
      <c r="I47" s="393"/>
      <c r="J47" s="253"/>
      <c r="K47" s="254"/>
      <c r="L47" s="254"/>
      <c r="M47" s="255"/>
      <c r="N47" s="246">
        <f t="shared" si="29"/>
        <v>0</v>
      </c>
      <c r="O47" s="247">
        <f t="shared" si="30"/>
        <v>0</v>
      </c>
      <c r="P47" s="247">
        <f t="shared" si="31"/>
        <v>0</v>
      </c>
      <c r="Q47" s="240">
        <f t="shared" si="32"/>
        <v>0</v>
      </c>
      <c r="R47" s="251">
        <f>P47/$P$85</f>
        <v>0</v>
      </c>
      <c r="S47" s="251" t="str">
        <f t="shared" si="33"/>
        <v/>
      </c>
      <c r="T47" s="407"/>
    </row>
    <row r="48" spans="1:20">
      <c r="A48" s="243">
        <f t="shared" si="1"/>
        <v>38</v>
      </c>
      <c r="B48" s="244"/>
      <c r="C48" s="244"/>
      <c r="D48" s="231"/>
      <c r="E48" s="245"/>
      <c r="F48" s="246">
        <f>'Qtr 1 Budget'!H48</f>
        <v>0</v>
      </c>
      <c r="G48" s="392"/>
      <c r="H48" s="247">
        <f t="shared" si="21"/>
        <v>0</v>
      </c>
      <c r="I48" s="393"/>
      <c r="J48" s="246">
        <f>'Qtr 1 Budget'!L48</f>
        <v>0</v>
      </c>
      <c r="K48" s="392"/>
      <c r="L48" s="247">
        <f t="shared" ref="L48:L51" si="34">SUM(J48:K48)</f>
        <v>0</v>
      </c>
      <c r="M48" s="393"/>
      <c r="N48" s="246">
        <f>F48+J48</f>
        <v>0</v>
      </c>
      <c r="O48" s="247">
        <f>K48+G48</f>
        <v>0</v>
      </c>
      <c r="P48" s="247">
        <f>SUM(N48:O48)</f>
        <v>0</v>
      </c>
      <c r="Q48" s="240">
        <f>M48+I48</f>
        <v>0</v>
      </c>
      <c r="R48" s="251">
        <f>P48/$P$85</f>
        <v>0</v>
      </c>
      <c r="S48" s="251" t="str">
        <f t="shared" si="33"/>
        <v/>
      </c>
      <c r="T48" s="407"/>
    </row>
    <row r="49" spans="1:20">
      <c r="A49" s="243">
        <f t="shared" si="1"/>
        <v>39</v>
      </c>
      <c r="B49" s="244" t="s">
        <v>56</v>
      </c>
      <c r="C49" s="244"/>
      <c r="D49" s="231"/>
      <c r="E49" s="237"/>
      <c r="F49" s="249"/>
      <c r="G49" s="250"/>
      <c r="H49" s="250"/>
      <c r="I49" s="240"/>
      <c r="J49" s="249"/>
      <c r="K49" s="250"/>
      <c r="L49" s="250"/>
      <c r="M49" s="240"/>
      <c r="N49" s="249"/>
      <c r="O49" s="250"/>
      <c r="P49" s="250"/>
      <c r="Q49" s="240"/>
      <c r="R49" s="251"/>
      <c r="S49" s="251"/>
      <c r="T49" s="414"/>
    </row>
    <row r="50" spans="1:20">
      <c r="A50" s="243">
        <f t="shared" si="1"/>
        <v>40</v>
      </c>
      <c r="B50" s="244"/>
      <c r="C50" s="244"/>
      <c r="D50" s="231" t="s">
        <v>112</v>
      </c>
      <c r="E50" s="245">
        <v>4510</v>
      </c>
      <c r="F50" s="249"/>
      <c r="G50" s="250"/>
      <c r="H50" s="250"/>
      <c r="I50" s="240"/>
      <c r="J50" s="246">
        <f>'Qtr 1 Budget'!L50</f>
        <v>0</v>
      </c>
      <c r="K50" s="392"/>
      <c r="L50" s="247">
        <f t="shared" si="34"/>
        <v>0</v>
      </c>
      <c r="M50" s="393"/>
      <c r="N50" s="246">
        <f t="shared" ref="N50:N51" si="35">F50+J50</f>
        <v>0</v>
      </c>
      <c r="O50" s="247">
        <f t="shared" ref="O50:O51" si="36">K50+G50</f>
        <v>0</v>
      </c>
      <c r="P50" s="247">
        <f t="shared" ref="P50:P51" si="37">SUM(N50:O50)</f>
        <v>0</v>
      </c>
      <c r="Q50" s="240">
        <f t="shared" ref="Q50:Q51" si="38">M50+I50</f>
        <v>0</v>
      </c>
      <c r="R50" s="251">
        <f>P50/$P$85</f>
        <v>0</v>
      </c>
      <c r="S50" s="251" t="str">
        <f t="shared" ref="S50:S51" si="39">IFERROR(Q50/P50,"")</f>
        <v/>
      </c>
      <c r="T50" s="407"/>
    </row>
    <row r="51" spans="1:20">
      <c r="A51" s="243">
        <f t="shared" si="1"/>
        <v>41</v>
      </c>
      <c r="B51" s="244"/>
      <c r="C51" s="244"/>
      <c r="D51" s="231" t="s">
        <v>3</v>
      </c>
      <c r="E51" s="245">
        <v>4515</v>
      </c>
      <c r="F51" s="249"/>
      <c r="G51" s="250"/>
      <c r="H51" s="250"/>
      <c r="I51" s="240"/>
      <c r="J51" s="246">
        <f>'Qtr 1 Budget'!L51</f>
        <v>0</v>
      </c>
      <c r="K51" s="392"/>
      <c r="L51" s="247">
        <f t="shared" si="34"/>
        <v>0</v>
      </c>
      <c r="M51" s="393"/>
      <c r="N51" s="246">
        <f t="shared" si="35"/>
        <v>0</v>
      </c>
      <c r="O51" s="247">
        <f t="shared" si="36"/>
        <v>0</v>
      </c>
      <c r="P51" s="247">
        <f t="shared" si="37"/>
        <v>0</v>
      </c>
      <c r="Q51" s="240">
        <f t="shared" si="38"/>
        <v>0</v>
      </c>
      <c r="R51" s="251">
        <f>P51/$P$85</f>
        <v>0</v>
      </c>
      <c r="S51" s="251" t="str">
        <f t="shared" si="39"/>
        <v/>
      </c>
      <c r="T51" s="407"/>
    </row>
    <row r="52" spans="1:20">
      <c r="A52" s="243">
        <f t="shared" si="1"/>
        <v>42</v>
      </c>
      <c r="B52" s="244"/>
      <c r="C52" s="244"/>
      <c r="D52" s="231" t="s">
        <v>4</v>
      </c>
      <c r="E52" s="237"/>
      <c r="F52" s="249"/>
      <c r="G52" s="250"/>
      <c r="H52" s="250"/>
      <c r="I52" s="240"/>
      <c r="J52" s="249"/>
      <c r="K52" s="250"/>
      <c r="L52" s="250"/>
      <c r="M52" s="240"/>
      <c r="N52" s="249"/>
      <c r="O52" s="250"/>
      <c r="P52" s="250"/>
      <c r="Q52" s="240"/>
      <c r="R52" s="251"/>
      <c r="S52" s="251"/>
      <c r="T52" s="414"/>
    </row>
    <row r="53" spans="1:20">
      <c r="A53" s="243">
        <f t="shared" si="1"/>
        <v>43</v>
      </c>
      <c r="B53" s="244"/>
      <c r="C53" s="244"/>
      <c r="D53" s="231" t="s">
        <v>57</v>
      </c>
      <c r="E53" s="245" t="s">
        <v>58</v>
      </c>
      <c r="F53" s="249"/>
      <c r="G53" s="250"/>
      <c r="H53" s="250"/>
      <c r="I53" s="240"/>
      <c r="J53" s="246">
        <f>'Qtr 1 Budget'!L53</f>
        <v>37611</v>
      </c>
      <c r="K53" s="392"/>
      <c r="L53" s="247">
        <f t="shared" ref="L53:L56" si="40">SUM(J53:K53)</f>
        <v>37611</v>
      </c>
      <c r="M53" s="393"/>
      <c r="N53" s="246">
        <f t="shared" ref="N53:N56" si="41">F53+J53</f>
        <v>37611</v>
      </c>
      <c r="O53" s="247">
        <f t="shared" ref="O53:O56" si="42">K53+G53</f>
        <v>0</v>
      </c>
      <c r="P53" s="247">
        <f t="shared" ref="P53:P56" si="43">SUM(N53:O53)</f>
        <v>37611</v>
      </c>
      <c r="Q53" s="240">
        <f t="shared" ref="Q53:Q56" si="44">M53+I53</f>
        <v>0</v>
      </c>
      <c r="R53" s="251">
        <f>P53/$P$85</f>
        <v>1.0300931831704588E-2</v>
      </c>
      <c r="S53" s="251">
        <f t="shared" ref="S53:S56" si="45">IFERROR(Q53/P53,"")</f>
        <v>0</v>
      </c>
      <c r="T53" s="407"/>
    </row>
    <row r="54" spans="1:20">
      <c r="A54" s="243">
        <f t="shared" si="1"/>
        <v>44</v>
      </c>
      <c r="B54" s="244"/>
      <c r="C54" s="244"/>
      <c r="D54" s="231" t="s">
        <v>59</v>
      </c>
      <c r="E54" s="245" t="s">
        <v>60</v>
      </c>
      <c r="F54" s="249"/>
      <c r="G54" s="250"/>
      <c r="H54" s="250"/>
      <c r="I54" s="240"/>
      <c r="J54" s="246">
        <f>'Qtr 1 Budget'!L54</f>
        <v>0</v>
      </c>
      <c r="K54" s="392"/>
      <c r="L54" s="247">
        <f t="shared" si="40"/>
        <v>0</v>
      </c>
      <c r="M54" s="393"/>
      <c r="N54" s="246">
        <f t="shared" si="41"/>
        <v>0</v>
      </c>
      <c r="O54" s="247">
        <f t="shared" si="42"/>
        <v>0</v>
      </c>
      <c r="P54" s="247">
        <f t="shared" si="43"/>
        <v>0</v>
      </c>
      <c r="Q54" s="240">
        <f t="shared" si="44"/>
        <v>0</v>
      </c>
      <c r="R54" s="251">
        <f>P54/$P$85</f>
        <v>0</v>
      </c>
      <c r="S54" s="251" t="str">
        <f t="shared" si="45"/>
        <v/>
      </c>
      <c r="T54" s="407"/>
    </row>
    <row r="55" spans="1:20">
      <c r="A55" s="243">
        <f t="shared" si="1"/>
        <v>45</v>
      </c>
      <c r="B55" s="244"/>
      <c r="C55" s="244"/>
      <c r="D55" s="231" t="s">
        <v>140</v>
      </c>
      <c r="E55" s="245">
        <v>4535</v>
      </c>
      <c r="F55" s="249"/>
      <c r="G55" s="250"/>
      <c r="H55" s="250"/>
      <c r="I55" s="240"/>
      <c r="J55" s="246">
        <f>'Qtr 1 Budget'!L55</f>
        <v>0</v>
      </c>
      <c r="K55" s="392"/>
      <c r="L55" s="247">
        <f t="shared" si="40"/>
        <v>0</v>
      </c>
      <c r="M55" s="393"/>
      <c r="N55" s="246">
        <f t="shared" si="41"/>
        <v>0</v>
      </c>
      <c r="O55" s="247">
        <f t="shared" si="42"/>
        <v>0</v>
      </c>
      <c r="P55" s="247">
        <f t="shared" si="43"/>
        <v>0</v>
      </c>
      <c r="Q55" s="240">
        <f t="shared" si="44"/>
        <v>0</v>
      </c>
      <c r="R55" s="251">
        <f>P55/$P$85</f>
        <v>0</v>
      </c>
      <c r="S55" s="251" t="str">
        <f t="shared" si="45"/>
        <v/>
      </c>
      <c r="T55" s="407"/>
    </row>
    <row r="56" spans="1:20">
      <c r="A56" s="243">
        <f t="shared" si="1"/>
        <v>46</v>
      </c>
      <c r="B56" s="244"/>
      <c r="C56" s="244"/>
      <c r="D56" s="231" t="s">
        <v>61</v>
      </c>
      <c r="E56" s="245" t="s">
        <v>62</v>
      </c>
      <c r="F56" s="249"/>
      <c r="G56" s="250"/>
      <c r="H56" s="250"/>
      <c r="I56" s="240"/>
      <c r="J56" s="246">
        <f>'Qtr 1 Budget'!L56</f>
        <v>0</v>
      </c>
      <c r="K56" s="392"/>
      <c r="L56" s="247">
        <f t="shared" si="40"/>
        <v>0</v>
      </c>
      <c r="M56" s="393"/>
      <c r="N56" s="246">
        <f t="shared" si="41"/>
        <v>0</v>
      </c>
      <c r="O56" s="247">
        <f t="shared" si="42"/>
        <v>0</v>
      </c>
      <c r="P56" s="247">
        <f t="shared" si="43"/>
        <v>0</v>
      </c>
      <c r="Q56" s="240">
        <f t="shared" si="44"/>
        <v>0</v>
      </c>
      <c r="R56" s="251">
        <f>P56/$P$85</f>
        <v>0</v>
      </c>
      <c r="S56" s="251" t="str">
        <f t="shared" si="45"/>
        <v/>
      </c>
      <c r="T56" s="407"/>
    </row>
    <row r="57" spans="1:20">
      <c r="A57" s="243">
        <f t="shared" si="1"/>
        <v>47</v>
      </c>
      <c r="B57" s="244"/>
      <c r="C57" s="244"/>
      <c r="D57" s="231" t="s">
        <v>138</v>
      </c>
      <c r="E57" s="237"/>
      <c r="F57" s="249"/>
      <c r="G57" s="250"/>
      <c r="H57" s="250"/>
      <c r="I57" s="240"/>
      <c r="J57" s="249"/>
      <c r="K57" s="250"/>
      <c r="L57" s="250"/>
      <c r="M57" s="240"/>
      <c r="N57" s="249"/>
      <c r="O57" s="250"/>
      <c r="P57" s="250"/>
      <c r="Q57" s="240"/>
      <c r="R57" s="251"/>
      <c r="S57" s="251"/>
      <c r="T57" s="414"/>
    </row>
    <row r="58" spans="1:20">
      <c r="A58" s="243">
        <f t="shared" si="1"/>
        <v>48</v>
      </c>
      <c r="B58" s="244"/>
      <c r="C58" s="244"/>
      <c r="D58" s="231" t="s">
        <v>135</v>
      </c>
      <c r="E58" s="245" t="s">
        <v>63</v>
      </c>
      <c r="F58" s="249"/>
      <c r="G58" s="250"/>
      <c r="H58" s="250"/>
      <c r="I58" s="240"/>
      <c r="J58" s="246">
        <f>'Qtr 1 Budget'!L58</f>
        <v>71385</v>
      </c>
      <c r="K58" s="392"/>
      <c r="L58" s="247">
        <f t="shared" ref="L58:L79" si="46">SUM(J58:K58)</f>
        <v>71385</v>
      </c>
      <c r="M58" s="393"/>
      <c r="N58" s="246">
        <f t="shared" ref="N58:N79" si="47">F58+J58</f>
        <v>71385</v>
      </c>
      <c r="O58" s="247">
        <f t="shared" ref="O58:O79" si="48">K58+G58</f>
        <v>0</v>
      </c>
      <c r="P58" s="247">
        <f t="shared" ref="P58:P79" si="49">SUM(N58:O58)</f>
        <v>71385</v>
      </c>
      <c r="Q58" s="240">
        <f t="shared" ref="Q58:Q79" si="50">M58+I58</f>
        <v>0</v>
      </c>
      <c r="R58" s="251">
        <f t="shared" ref="R58:R65" si="51">P58/$P$85</f>
        <v>1.9550982925373748E-2</v>
      </c>
      <c r="S58" s="251">
        <f t="shared" ref="S58:S65" si="52">IFERROR(Q58/P58,"")</f>
        <v>0</v>
      </c>
      <c r="T58" s="407"/>
    </row>
    <row r="59" spans="1:20">
      <c r="A59" s="243">
        <f t="shared" si="1"/>
        <v>49</v>
      </c>
      <c r="B59" s="244"/>
      <c r="C59" s="244"/>
      <c r="D59" s="231" t="s">
        <v>136</v>
      </c>
      <c r="E59" s="245">
        <v>4550</v>
      </c>
      <c r="F59" s="249"/>
      <c r="G59" s="250"/>
      <c r="H59" s="250"/>
      <c r="I59" s="240"/>
      <c r="J59" s="246">
        <f>'Qtr 1 Budget'!L59</f>
        <v>19900</v>
      </c>
      <c r="K59" s="392"/>
      <c r="L59" s="247">
        <f t="shared" si="46"/>
        <v>19900</v>
      </c>
      <c r="M59" s="393"/>
      <c r="N59" s="246">
        <f t="shared" si="47"/>
        <v>19900</v>
      </c>
      <c r="O59" s="247">
        <f t="shared" si="48"/>
        <v>0</v>
      </c>
      <c r="P59" s="247">
        <f t="shared" si="49"/>
        <v>19900</v>
      </c>
      <c r="Q59" s="240">
        <f t="shared" si="50"/>
        <v>0</v>
      </c>
      <c r="R59" s="251">
        <f t="shared" si="51"/>
        <v>5.4502284823833803E-3</v>
      </c>
      <c r="S59" s="251">
        <f t="shared" si="52"/>
        <v>0</v>
      </c>
      <c r="T59" s="407"/>
    </row>
    <row r="60" spans="1:20">
      <c r="A60" s="243">
        <f t="shared" si="1"/>
        <v>50</v>
      </c>
      <c r="B60" s="244"/>
      <c r="C60" s="244"/>
      <c r="D60" s="231" t="s">
        <v>64</v>
      </c>
      <c r="E60" s="245" t="s">
        <v>65</v>
      </c>
      <c r="F60" s="249"/>
      <c r="G60" s="250"/>
      <c r="H60" s="250"/>
      <c r="I60" s="240"/>
      <c r="J60" s="246">
        <f>'Qtr 1 Budget'!L60</f>
        <v>0</v>
      </c>
      <c r="K60" s="392"/>
      <c r="L60" s="247">
        <f t="shared" si="46"/>
        <v>0</v>
      </c>
      <c r="M60" s="393"/>
      <c r="N60" s="246">
        <f t="shared" si="47"/>
        <v>0</v>
      </c>
      <c r="O60" s="247">
        <f t="shared" si="48"/>
        <v>0</v>
      </c>
      <c r="P60" s="247">
        <f t="shared" si="49"/>
        <v>0</v>
      </c>
      <c r="Q60" s="240">
        <f t="shared" si="50"/>
        <v>0</v>
      </c>
      <c r="R60" s="251">
        <f t="shared" si="51"/>
        <v>0</v>
      </c>
      <c r="S60" s="251" t="str">
        <f t="shared" si="52"/>
        <v/>
      </c>
      <c r="T60" s="407"/>
    </row>
    <row r="61" spans="1:20">
      <c r="A61" s="243">
        <f t="shared" si="1"/>
        <v>51</v>
      </c>
      <c r="B61" s="244"/>
      <c r="C61" s="244"/>
      <c r="D61" s="231" t="s">
        <v>142</v>
      </c>
      <c r="E61" s="245" t="s">
        <v>66</v>
      </c>
      <c r="F61" s="249"/>
      <c r="G61" s="250"/>
      <c r="H61" s="250"/>
      <c r="I61" s="240"/>
      <c r="J61" s="246">
        <f>'Qtr 1 Budget'!L61</f>
        <v>5500</v>
      </c>
      <c r="K61" s="392"/>
      <c r="L61" s="247">
        <f t="shared" si="46"/>
        <v>5500</v>
      </c>
      <c r="M61" s="393"/>
      <c r="N61" s="246">
        <f t="shared" si="47"/>
        <v>5500</v>
      </c>
      <c r="O61" s="247">
        <f t="shared" si="48"/>
        <v>0</v>
      </c>
      <c r="P61" s="247">
        <f t="shared" si="49"/>
        <v>5500</v>
      </c>
      <c r="Q61" s="240">
        <f t="shared" si="50"/>
        <v>0</v>
      </c>
      <c r="R61" s="251">
        <f t="shared" si="51"/>
        <v>1.5063445554325925E-3</v>
      </c>
      <c r="S61" s="251">
        <f t="shared" si="52"/>
        <v>0</v>
      </c>
      <c r="T61" s="407"/>
    </row>
    <row r="62" spans="1:20">
      <c r="A62" s="243">
        <f t="shared" si="1"/>
        <v>52</v>
      </c>
      <c r="B62" s="244"/>
      <c r="C62" s="244"/>
      <c r="D62" s="231" t="s">
        <v>151</v>
      </c>
      <c r="E62" s="245" t="s">
        <v>67</v>
      </c>
      <c r="F62" s="249"/>
      <c r="G62" s="250"/>
      <c r="H62" s="250"/>
      <c r="I62" s="240"/>
      <c r="J62" s="246">
        <f>'Qtr 1 Budget'!L62</f>
        <v>3598</v>
      </c>
      <c r="K62" s="392"/>
      <c r="L62" s="247">
        <f t="shared" si="46"/>
        <v>3598</v>
      </c>
      <c r="M62" s="393"/>
      <c r="N62" s="246">
        <f t="shared" si="47"/>
        <v>3598</v>
      </c>
      <c r="O62" s="247">
        <f t="shared" si="48"/>
        <v>0</v>
      </c>
      <c r="P62" s="247">
        <f t="shared" si="49"/>
        <v>3598</v>
      </c>
      <c r="Q62" s="240">
        <f t="shared" si="50"/>
        <v>0</v>
      </c>
      <c r="R62" s="251">
        <f t="shared" si="51"/>
        <v>9.8542322008117597E-4</v>
      </c>
      <c r="S62" s="251">
        <f t="shared" si="52"/>
        <v>0</v>
      </c>
      <c r="T62" s="407"/>
    </row>
    <row r="63" spans="1:20">
      <c r="A63" s="243">
        <f t="shared" si="1"/>
        <v>53</v>
      </c>
      <c r="B63" s="244"/>
      <c r="C63" s="244"/>
      <c r="D63" s="231" t="s">
        <v>143</v>
      </c>
      <c r="E63" s="245">
        <v>4559</v>
      </c>
      <c r="F63" s="249"/>
      <c r="G63" s="250"/>
      <c r="H63" s="250"/>
      <c r="I63" s="240"/>
      <c r="J63" s="246">
        <f>'Qtr 1 Budget'!L63</f>
        <v>0</v>
      </c>
      <c r="K63" s="392"/>
      <c r="L63" s="247">
        <f t="shared" si="46"/>
        <v>0</v>
      </c>
      <c r="M63" s="393"/>
      <c r="N63" s="246">
        <f t="shared" si="47"/>
        <v>0</v>
      </c>
      <c r="O63" s="247">
        <f t="shared" si="48"/>
        <v>0</v>
      </c>
      <c r="P63" s="247">
        <f t="shared" si="49"/>
        <v>0</v>
      </c>
      <c r="Q63" s="240">
        <f t="shared" si="50"/>
        <v>0</v>
      </c>
      <c r="R63" s="251">
        <f t="shared" si="51"/>
        <v>0</v>
      </c>
      <c r="S63" s="251" t="str">
        <f t="shared" si="52"/>
        <v/>
      </c>
      <c r="T63" s="407"/>
    </row>
    <row r="64" spans="1:20">
      <c r="A64" s="243">
        <f t="shared" si="1"/>
        <v>54</v>
      </c>
      <c r="B64" s="244"/>
      <c r="C64" s="244"/>
      <c r="D64" s="231" t="s">
        <v>152</v>
      </c>
      <c r="E64" s="245">
        <v>4553</v>
      </c>
      <c r="F64" s="249"/>
      <c r="G64" s="250"/>
      <c r="H64" s="250"/>
      <c r="I64" s="240"/>
      <c r="J64" s="246">
        <f>'Qtr 1 Budget'!L64</f>
        <v>0</v>
      </c>
      <c r="K64" s="392"/>
      <c r="L64" s="247">
        <f t="shared" si="46"/>
        <v>0</v>
      </c>
      <c r="M64" s="393"/>
      <c r="N64" s="246">
        <f t="shared" si="47"/>
        <v>0</v>
      </c>
      <c r="O64" s="247">
        <f t="shared" si="48"/>
        <v>0</v>
      </c>
      <c r="P64" s="247">
        <f t="shared" si="49"/>
        <v>0</v>
      </c>
      <c r="Q64" s="240">
        <f t="shared" si="50"/>
        <v>0</v>
      </c>
      <c r="R64" s="251">
        <f t="shared" si="51"/>
        <v>0</v>
      </c>
      <c r="S64" s="251" t="str">
        <f t="shared" si="52"/>
        <v/>
      </c>
      <c r="T64" s="407"/>
    </row>
    <row r="65" spans="1:20">
      <c r="A65" s="243">
        <f t="shared" si="1"/>
        <v>55</v>
      </c>
      <c r="B65" s="244"/>
      <c r="C65" s="244"/>
      <c r="D65" s="231" t="s">
        <v>141</v>
      </c>
      <c r="E65" s="245">
        <v>4559</v>
      </c>
      <c r="F65" s="249"/>
      <c r="G65" s="250"/>
      <c r="H65" s="250"/>
      <c r="I65" s="240"/>
      <c r="J65" s="246">
        <f>'Qtr 1 Budget'!L65</f>
        <v>0</v>
      </c>
      <c r="K65" s="392"/>
      <c r="L65" s="247">
        <f t="shared" si="46"/>
        <v>0</v>
      </c>
      <c r="M65" s="393"/>
      <c r="N65" s="246">
        <f t="shared" si="47"/>
        <v>0</v>
      </c>
      <c r="O65" s="247">
        <f t="shared" si="48"/>
        <v>0</v>
      </c>
      <c r="P65" s="247">
        <f t="shared" si="49"/>
        <v>0</v>
      </c>
      <c r="Q65" s="240">
        <f t="shared" si="50"/>
        <v>0</v>
      </c>
      <c r="R65" s="251">
        <f t="shared" si="51"/>
        <v>0</v>
      </c>
      <c r="S65" s="251" t="str">
        <f t="shared" si="52"/>
        <v/>
      </c>
      <c r="T65" s="407"/>
    </row>
    <row r="66" spans="1:20">
      <c r="A66" s="243">
        <f t="shared" si="1"/>
        <v>56</v>
      </c>
      <c r="B66" s="244"/>
      <c r="C66" s="244"/>
      <c r="D66" s="231" t="s">
        <v>189</v>
      </c>
      <c r="E66" s="245"/>
      <c r="F66" s="249"/>
      <c r="G66" s="250"/>
      <c r="H66" s="250"/>
      <c r="I66" s="240"/>
      <c r="J66" s="249"/>
      <c r="K66" s="250"/>
      <c r="L66" s="250"/>
      <c r="M66" s="240"/>
      <c r="N66" s="249"/>
      <c r="O66" s="250"/>
      <c r="P66" s="250"/>
      <c r="Q66" s="240"/>
      <c r="R66" s="251"/>
      <c r="S66" s="251"/>
      <c r="T66" s="414"/>
    </row>
    <row r="67" spans="1:20">
      <c r="A67" s="243">
        <f t="shared" si="1"/>
        <v>57</v>
      </c>
      <c r="B67" s="244"/>
      <c r="C67" s="244"/>
      <c r="D67" s="231" t="s">
        <v>153</v>
      </c>
      <c r="E67" s="245">
        <v>4590</v>
      </c>
      <c r="F67" s="249"/>
      <c r="G67" s="250"/>
      <c r="H67" s="250"/>
      <c r="I67" s="240"/>
      <c r="J67" s="246">
        <f>'Qtr 1 Budget'!L67</f>
        <v>0</v>
      </c>
      <c r="K67" s="392"/>
      <c r="L67" s="247">
        <f t="shared" si="46"/>
        <v>0</v>
      </c>
      <c r="M67" s="393"/>
      <c r="N67" s="246">
        <f t="shared" si="47"/>
        <v>0</v>
      </c>
      <c r="O67" s="247">
        <f t="shared" si="48"/>
        <v>0</v>
      </c>
      <c r="P67" s="247">
        <f t="shared" si="49"/>
        <v>0</v>
      </c>
      <c r="Q67" s="240">
        <f t="shared" si="50"/>
        <v>0</v>
      </c>
      <c r="R67" s="251">
        <f t="shared" ref="R67:R80" si="53">P67/$P$85</f>
        <v>0</v>
      </c>
      <c r="S67" s="251" t="str">
        <f t="shared" ref="S67:S79" si="54">IFERROR(Q67/P67,"")</f>
        <v/>
      </c>
      <c r="T67" s="407"/>
    </row>
    <row r="68" spans="1:20">
      <c r="A68" s="243">
        <f t="shared" si="1"/>
        <v>58</v>
      </c>
      <c r="B68" s="244"/>
      <c r="C68" s="244"/>
      <c r="D68" s="231" t="s">
        <v>154</v>
      </c>
      <c r="E68" s="245">
        <v>4590</v>
      </c>
      <c r="F68" s="249"/>
      <c r="G68" s="250"/>
      <c r="H68" s="250"/>
      <c r="I68" s="240"/>
      <c r="J68" s="246">
        <f>'Qtr 1 Budget'!L68</f>
        <v>0</v>
      </c>
      <c r="K68" s="392"/>
      <c r="L68" s="247">
        <f t="shared" si="46"/>
        <v>0</v>
      </c>
      <c r="M68" s="393"/>
      <c r="N68" s="246">
        <f t="shared" si="47"/>
        <v>0</v>
      </c>
      <c r="O68" s="247">
        <f t="shared" si="48"/>
        <v>0</v>
      </c>
      <c r="P68" s="247">
        <f t="shared" si="49"/>
        <v>0</v>
      </c>
      <c r="Q68" s="240">
        <f t="shared" si="50"/>
        <v>0</v>
      </c>
      <c r="R68" s="251">
        <f t="shared" si="53"/>
        <v>0</v>
      </c>
      <c r="S68" s="251" t="str">
        <f t="shared" si="54"/>
        <v/>
      </c>
      <c r="T68" s="407"/>
    </row>
    <row r="69" spans="1:20">
      <c r="A69" s="243">
        <f t="shared" si="1"/>
        <v>59</v>
      </c>
      <c r="B69" s="244"/>
      <c r="C69" s="244"/>
      <c r="D69" s="231" t="s">
        <v>155</v>
      </c>
      <c r="E69" s="245">
        <v>4590</v>
      </c>
      <c r="F69" s="249"/>
      <c r="G69" s="250"/>
      <c r="H69" s="250"/>
      <c r="I69" s="240"/>
      <c r="J69" s="246">
        <f>'Qtr 1 Budget'!L69</f>
        <v>0</v>
      </c>
      <c r="K69" s="392"/>
      <c r="L69" s="247">
        <f t="shared" si="46"/>
        <v>0</v>
      </c>
      <c r="M69" s="393"/>
      <c r="N69" s="246">
        <f t="shared" si="47"/>
        <v>0</v>
      </c>
      <c r="O69" s="247">
        <f t="shared" si="48"/>
        <v>0</v>
      </c>
      <c r="P69" s="247">
        <f t="shared" si="49"/>
        <v>0</v>
      </c>
      <c r="Q69" s="240">
        <f t="shared" si="50"/>
        <v>0</v>
      </c>
      <c r="R69" s="251">
        <f t="shared" si="53"/>
        <v>0</v>
      </c>
      <c r="S69" s="251" t="str">
        <f t="shared" si="54"/>
        <v/>
      </c>
      <c r="T69" s="407"/>
    </row>
    <row r="70" spans="1:20">
      <c r="A70" s="243">
        <f t="shared" si="1"/>
        <v>60</v>
      </c>
      <c r="B70" s="244"/>
      <c r="C70" s="244"/>
      <c r="D70" s="231" t="s">
        <v>156</v>
      </c>
      <c r="E70" s="245">
        <v>4590</v>
      </c>
      <c r="F70" s="249"/>
      <c r="G70" s="250"/>
      <c r="H70" s="250"/>
      <c r="I70" s="240"/>
      <c r="J70" s="246">
        <f>'Qtr 1 Budget'!L70</f>
        <v>0</v>
      </c>
      <c r="K70" s="392"/>
      <c r="L70" s="247">
        <f t="shared" si="46"/>
        <v>0</v>
      </c>
      <c r="M70" s="393"/>
      <c r="N70" s="246">
        <f t="shared" si="47"/>
        <v>0</v>
      </c>
      <c r="O70" s="247">
        <f t="shared" si="48"/>
        <v>0</v>
      </c>
      <c r="P70" s="247">
        <f t="shared" si="49"/>
        <v>0</v>
      </c>
      <c r="Q70" s="240">
        <f t="shared" si="50"/>
        <v>0</v>
      </c>
      <c r="R70" s="251">
        <f t="shared" si="53"/>
        <v>0</v>
      </c>
      <c r="S70" s="251" t="str">
        <f t="shared" si="54"/>
        <v/>
      </c>
      <c r="T70" s="407"/>
    </row>
    <row r="71" spans="1:20">
      <c r="A71" s="243">
        <f t="shared" si="1"/>
        <v>61</v>
      </c>
      <c r="B71" s="244"/>
      <c r="C71" s="244"/>
      <c r="D71" s="231" t="s">
        <v>157</v>
      </c>
      <c r="E71" s="245">
        <v>4590</v>
      </c>
      <c r="F71" s="249"/>
      <c r="G71" s="250"/>
      <c r="H71" s="250"/>
      <c r="I71" s="240"/>
      <c r="J71" s="246">
        <f>'Qtr 1 Budget'!L71</f>
        <v>0</v>
      </c>
      <c r="K71" s="392"/>
      <c r="L71" s="247">
        <f t="shared" si="46"/>
        <v>0</v>
      </c>
      <c r="M71" s="393"/>
      <c r="N71" s="246">
        <f t="shared" si="47"/>
        <v>0</v>
      </c>
      <c r="O71" s="247">
        <f t="shared" si="48"/>
        <v>0</v>
      </c>
      <c r="P71" s="247">
        <f t="shared" si="49"/>
        <v>0</v>
      </c>
      <c r="Q71" s="240">
        <f t="shared" si="50"/>
        <v>0</v>
      </c>
      <c r="R71" s="251">
        <f t="shared" si="53"/>
        <v>0</v>
      </c>
      <c r="S71" s="251" t="str">
        <f t="shared" si="54"/>
        <v/>
      </c>
      <c r="T71" s="407"/>
    </row>
    <row r="72" spans="1:20">
      <c r="A72" s="243">
        <f t="shared" si="1"/>
        <v>62</v>
      </c>
      <c r="B72" s="244"/>
      <c r="C72" s="244"/>
      <c r="D72" s="231" t="s">
        <v>211</v>
      </c>
      <c r="E72" s="245">
        <v>4590</v>
      </c>
      <c r="F72" s="249"/>
      <c r="G72" s="250"/>
      <c r="H72" s="250"/>
      <c r="I72" s="240"/>
      <c r="J72" s="246">
        <f>'Qtr 1 Budget'!L72</f>
        <v>0</v>
      </c>
      <c r="K72" s="392"/>
      <c r="L72" s="247">
        <f t="shared" si="46"/>
        <v>0</v>
      </c>
      <c r="M72" s="393"/>
      <c r="N72" s="246">
        <f t="shared" si="47"/>
        <v>0</v>
      </c>
      <c r="O72" s="247">
        <f t="shared" si="48"/>
        <v>0</v>
      </c>
      <c r="P72" s="247">
        <f t="shared" si="49"/>
        <v>0</v>
      </c>
      <c r="Q72" s="240">
        <f t="shared" si="50"/>
        <v>0</v>
      </c>
      <c r="R72" s="251">
        <f t="shared" si="53"/>
        <v>0</v>
      </c>
      <c r="S72" s="251" t="str">
        <f t="shared" si="54"/>
        <v/>
      </c>
      <c r="T72" s="407"/>
    </row>
    <row r="73" spans="1:20">
      <c r="A73" s="243">
        <f t="shared" si="1"/>
        <v>63</v>
      </c>
      <c r="B73" s="244"/>
      <c r="C73" s="244"/>
      <c r="D73" s="231" t="s">
        <v>113</v>
      </c>
      <c r="E73" s="245">
        <v>4580</v>
      </c>
      <c r="F73" s="249"/>
      <c r="G73" s="250"/>
      <c r="H73" s="250"/>
      <c r="I73" s="240"/>
      <c r="J73" s="246">
        <f>'Qtr 1 Budget'!L73</f>
        <v>0</v>
      </c>
      <c r="K73" s="392"/>
      <c r="L73" s="247">
        <f t="shared" si="46"/>
        <v>0</v>
      </c>
      <c r="M73" s="393"/>
      <c r="N73" s="246">
        <f t="shared" si="47"/>
        <v>0</v>
      </c>
      <c r="O73" s="247">
        <f t="shared" si="48"/>
        <v>0</v>
      </c>
      <c r="P73" s="247">
        <f t="shared" si="49"/>
        <v>0</v>
      </c>
      <c r="Q73" s="240">
        <f t="shared" si="50"/>
        <v>0</v>
      </c>
      <c r="R73" s="251">
        <f t="shared" si="53"/>
        <v>0</v>
      </c>
      <c r="S73" s="251" t="str">
        <f t="shared" si="54"/>
        <v/>
      </c>
      <c r="T73" s="407"/>
    </row>
    <row r="74" spans="1:20">
      <c r="A74" s="243">
        <f t="shared" si="1"/>
        <v>64</v>
      </c>
      <c r="B74" s="244"/>
      <c r="C74" s="244"/>
      <c r="D74" s="231" t="s">
        <v>190</v>
      </c>
      <c r="E74" s="245" t="s">
        <v>68</v>
      </c>
      <c r="F74" s="249"/>
      <c r="G74" s="250"/>
      <c r="H74" s="250"/>
      <c r="I74" s="240"/>
      <c r="J74" s="246">
        <f>'Qtr 1 Budget'!L74</f>
        <v>0</v>
      </c>
      <c r="K74" s="392"/>
      <c r="L74" s="247">
        <f t="shared" si="46"/>
        <v>0</v>
      </c>
      <c r="M74" s="393"/>
      <c r="N74" s="246">
        <f t="shared" si="47"/>
        <v>0</v>
      </c>
      <c r="O74" s="247">
        <f t="shared" si="48"/>
        <v>0</v>
      </c>
      <c r="P74" s="247">
        <f t="shared" si="49"/>
        <v>0</v>
      </c>
      <c r="Q74" s="240">
        <f t="shared" si="50"/>
        <v>0</v>
      </c>
      <c r="R74" s="251">
        <f t="shared" si="53"/>
        <v>0</v>
      </c>
      <c r="S74" s="251" t="str">
        <f t="shared" si="54"/>
        <v/>
      </c>
      <c r="T74" s="407"/>
    </row>
    <row r="75" spans="1:20">
      <c r="A75" s="243">
        <f t="shared" si="1"/>
        <v>65</v>
      </c>
      <c r="B75" s="244"/>
      <c r="C75" s="244"/>
      <c r="D75" s="231" t="s">
        <v>139</v>
      </c>
      <c r="E75" s="245">
        <v>4590</v>
      </c>
      <c r="F75" s="249"/>
      <c r="G75" s="250"/>
      <c r="H75" s="250"/>
      <c r="I75" s="240"/>
      <c r="J75" s="246">
        <f>'Qtr 1 Budget'!L75</f>
        <v>65000</v>
      </c>
      <c r="K75" s="392"/>
      <c r="L75" s="247">
        <f t="shared" si="46"/>
        <v>65000</v>
      </c>
      <c r="M75" s="393"/>
      <c r="N75" s="246">
        <f t="shared" si="47"/>
        <v>65000</v>
      </c>
      <c r="O75" s="247">
        <f t="shared" si="48"/>
        <v>0</v>
      </c>
      <c r="P75" s="247">
        <f t="shared" si="49"/>
        <v>65000</v>
      </c>
      <c r="Q75" s="240">
        <f t="shared" si="50"/>
        <v>0</v>
      </c>
      <c r="R75" s="251">
        <f t="shared" si="53"/>
        <v>1.7802253836930636E-2</v>
      </c>
      <c r="S75" s="251">
        <f t="shared" si="54"/>
        <v>0</v>
      </c>
      <c r="T75" s="407"/>
    </row>
    <row r="76" spans="1:20">
      <c r="A76" s="243">
        <f t="shared" si="1"/>
        <v>66</v>
      </c>
      <c r="B76" s="396"/>
      <c r="C76" s="396" t="s">
        <v>181</v>
      </c>
      <c r="D76" s="394"/>
      <c r="E76" s="395"/>
      <c r="F76" s="246">
        <f>'Qtr 1 Budget'!H76</f>
        <v>0</v>
      </c>
      <c r="G76" s="392"/>
      <c r="H76" s="247">
        <f t="shared" si="21"/>
        <v>0</v>
      </c>
      <c r="I76" s="393"/>
      <c r="J76" s="246">
        <f>'Qtr 1 Budget'!L76</f>
        <v>240863</v>
      </c>
      <c r="K76" s="392"/>
      <c r="L76" s="247">
        <f t="shared" si="46"/>
        <v>240863</v>
      </c>
      <c r="M76" s="393"/>
      <c r="N76" s="246">
        <f t="shared" si="47"/>
        <v>240863</v>
      </c>
      <c r="O76" s="247">
        <f t="shared" si="48"/>
        <v>0</v>
      </c>
      <c r="P76" s="247">
        <f t="shared" si="49"/>
        <v>240863</v>
      </c>
      <c r="Q76" s="240">
        <f t="shared" si="50"/>
        <v>0</v>
      </c>
      <c r="R76" s="251">
        <f t="shared" si="53"/>
        <v>6.5967757937301905E-2</v>
      </c>
      <c r="S76" s="251">
        <f t="shared" si="54"/>
        <v>0</v>
      </c>
      <c r="T76" s="407"/>
    </row>
    <row r="77" spans="1:20">
      <c r="A77" s="243">
        <f t="shared" si="1"/>
        <v>67</v>
      </c>
      <c r="B77" s="396"/>
      <c r="C77" s="396" t="s">
        <v>181</v>
      </c>
      <c r="D77" s="394"/>
      <c r="E77" s="395"/>
      <c r="F77" s="246">
        <f>'Qtr 1 Budget'!H77</f>
        <v>0</v>
      </c>
      <c r="G77" s="392"/>
      <c r="H77" s="247">
        <f t="shared" si="21"/>
        <v>0</v>
      </c>
      <c r="I77" s="393"/>
      <c r="J77" s="246">
        <f>'Qtr 1 Budget'!L77</f>
        <v>0</v>
      </c>
      <c r="K77" s="392"/>
      <c r="L77" s="247">
        <f t="shared" si="46"/>
        <v>0</v>
      </c>
      <c r="M77" s="393"/>
      <c r="N77" s="246">
        <f t="shared" si="47"/>
        <v>0</v>
      </c>
      <c r="O77" s="247">
        <f t="shared" si="48"/>
        <v>0</v>
      </c>
      <c r="P77" s="247">
        <f t="shared" si="49"/>
        <v>0</v>
      </c>
      <c r="Q77" s="240">
        <f t="shared" si="50"/>
        <v>0</v>
      </c>
      <c r="R77" s="251">
        <f t="shared" si="53"/>
        <v>0</v>
      </c>
      <c r="S77" s="251" t="str">
        <f t="shared" si="54"/>
        <v/>
      </c>
      <c r="T77" s="407"/>
    </row>
    <row r="78" spans="1:20" ht="14.25" customHeight="1">
      <c r="A78" s="243">
        <f t="shared" ref="A78:A141" si="55">A77+1</f>
        <v>68</v>
      </c>
      <c r="B78" s="396"/>
      <c r="C78" s="396" t="s">
        <v>181</v>
      </c>
      <c r="D78" s="394"/>
      <c r="E78" s="395"/>
      <c r="F78" s="246">
        <f>'Qtr 1 Budget'!H78</f>
        <v>0</v>
      </c>
      <c r="G78" s="392"/>
      <c r="H78" s="247">
        <f t="shared" si="21"/>
        <v>0</v>
      </c>
      <c r="I78" s="393"/>
      <c r="J78" s="246">
        <f>'Qtr 1 Budget'!L78</f>
        <v>0</v>
      </c>
      <c r="K78" s="392"/>
      <c r="L78" s="247">
        <f t="shared" si="46"/>
        <v>0</v>
      </c>
      <c r="M78" s="393"/>
      <c r="N78" s="246">
        <f t="shared" si="47"/>
        <v>0</v>
      </c>
      <c r="O78" s="247">
        <f t="shared" si="48"/>
        <v>0</v>
      </c>
      <c r="P78" s="247">
        <f t="shared" si="49"/>
        <v>0</v>
      </c>
      <c r="Q78" s="240">
        <f t="shared" si="50"/>
        <v>0</v>
      </c>
      <c r="R78" s="251">
        <f t="shared" si="53"/>
        <v>0</v>
      </c>
      <c r="S78" s="251" t="str">
        <f t="shared" si="54"/>
        <v/>
      </c>
      <c r="T78" s="407"/>
    </row>
    <row r="79" spans="1:20" ht="14.25" customHeight="1">
      <c r="A79" s="243">
        <f t="shared" si="55"/>
        <v>69</v>
      </c>
      <c r="B79" s="396"/>
      <c r="C79" s="396" t="s">
        <v>181</v>
      </c>
      <c r="D79" s="394"/>
      <c r="E79" s="397"/>
      <c r="F79" s="246">
        <f>'Qtr 1 Budget'!H79</f>
        <v>0</v>
      </c>
      <c r="G79" s="392"/>
      <c r="H79" s="247">
        <f t="shared" si="21"/>
        <v>0</v>
      </c>
      <c r="I79" s="393"/>
      <c r="J79" s="246">
        <f>'Qtr 1 Budget'!L79</f>
        <v>0</v>
      </c>
      <c r="K79" s="392"/>
      <c r="L79" s="247">
        <f t="shared" si="46"/>
        <v>0</v>
      </c>
      <c r="M79" s="393"/>
      <c r="N79" s="246">
        <f t="shared" si="47"/>
        <v>0</v>
      </c>
      <c r="O79" s="247">
        <f t="shared" si="48"/>
        <v>0</v>
      </c>
      <c r="P79" s="247">
        <f t="shared" si="49"/>
        <v>0</v>
      </c>
      <c r="Q79" s="240">
        <f t="shared" si="50"/>
        <v>0</v>
      </c>
      <c r="R79" s="251">
        <f t="shared" si="53"/>
        <v>0</v>
      </c>
      <c r="S79" s="251" t="str">
        <f t="shared" si="54"/>
        <v/>
      </c>
      <c r="T79" s="407"/>
    </row>
    <row r="80" spans="1:20">
      <c r="A80" s="256">
        <f t="shared" si="55"/>
        <v>70</v>
      </c>
      <c r="B80" s="257" t="s">
        <v>69</v>
      </c>
      <c r="C80" s="257"/>
      <c r="D80" s="258"/>
      <c r="E80" s="259"/>
      <c r="F80" s="260">
        <f>SUM(F43:F79)</f>
        <v>0</v>
      </c>
      <c r="G80" s="261">
        <f t="shared" ref="G80:Q80" si="56">SUM(G43:G79)</f>
        <v>0</v>
      </c>
      <c r="H80" s="261">
        <f t="shared" si="56"/>
        <v>0</v>
      </c>
      <c r="I80" s="262">
        <f t="shared" si="56"/>
        <v>0</v>
      </c>
      <c r="J80" s="260">
        <f t="shared" si="56"/>
        <v>443857</v>
      </c>
      <c r="K80" s="261">
        <f t="shared" si="56"/>
        <v>0</v>
      </c>
      <c r="L80" s="261">
        <f t="shared" si="56"/>
        <v>443857</v>
      </c>
      <c r="M80" s="262">
        <f t="shared" si="56"/>
        <v>0</v>
      </c>
      <c r="N80" s="260">
        <f t="shared" si="56"/>
        <v>443857</v>
      </c>
      <c r="O80" s="261">
        <f t="shared" si="56"/>
        <v>0</v>
      </c>
      <c r="P80" s="261">
        <f t="shared" si="56"/>
        <v>443857</v>
      </c>
      <c r="Q80" s="262">
        <f t="shared" si="56"/>
        <v>0</v>
      </c>
      <c r="R80" s="263">
        <f t="shared" si="53"/>
        <v>0.12156392278920804</v>
      </c>
      <c r="S80" s="263">
        <f>IFERROR(Q80/P80,"")</f>
        <v>0</v>
      </c>
      <c r="T80" s="408"/>
    </row>
    <row r="81" spans="1:20" ht="18" customHeight="1">
      <c r="A81" s="243">
        <f t="shared" si="55"/>
        <v>71</v>
      </c>
      <c r="B81" s="244"/>
      <c r="C81" s="244"/>
      <c r="D81" s="231"/>
      <c r="E81" s="266"/>
      <c r="F81" s="249"/>
      <c r="G81" s="250"/>
      <c r="H81" s="250"/>
      <c r="I81" s="240"/>
      <c r="J81" s="249"/>
      <c r="K81" s="250"/>
      <c r="L81" s="250"/>
      <c r="M81" s="240"/>
      <c r="N81" s="249"/>
      <c r="O81" s="250"/>
      <c r="P81" s="250"/>
      <c r="Q81" s="240"/>
      <c r="R81" s="251"/>
      <c r="S81" s="251"/>
      <c r="T81" s="414"/>
    </row>
    <row r="82" spans="1:20">
      <c r="A82" s="256">
        <f t="shared" si="55"/>
        <v>72</v>
      </c>
      <c r="B82" s="257" t="s">
        <v>192</v>
      </c>
      <c r="C82" s="257"/>
      <c r="D82" s="258"/>
      <c r="E82" s="266"/>
      <c r="F82" s="249"/>
      <c r="G82" s="250"/>
      <c r="H82" s="250"/>
      <c r="I82" s="240"/>
      <c r="J82" s="249"/>
      <c r="K82" s="250"/>
      <c r="L82" s="250"/>
      <c r="M82" s="240"/>
      <c r="N82" s="249"/>
      <c r="O82" s="250"/>
      <c r="P82" s="250"/>
      <c r="Q82" s="240"/>
      <c r="R82" s="251"/>
      <c r="S82" s="251"/>
      <c r="T82" s="414"/>
    </row>
    <row r="83" spans="1:20" ht="18" customHeight="1">
      <c r="A83" s="243">
        <f t="shared" si="55"/>
        <v>73</v>
      </c>
      <c r="B83" s="396"/>
      <c r="C83" s="396"/>
      <c r="D83" s="394"/>
      <c r="E83" s="395"/>
      <c r="F83" s="246">
        <f>'Qtr 1 Budget'!H83</f>
        <v>0</v>
      </c>
      <c r="G83" s="392"/>
      <c r="H83" s="247">
        <f t="shared" ref="H83:H84" si="57">SUM(F83:G83)</f>
        <v>0</v>
      </c>
      <c r="I83" s="393"/>
      <c r="J83" s="246">
        <f>'Qtr 1 Budget'!L83</f>
        <v>0</v>
      </c>
      <c r="K83" s="392"/>
      <c r="L83" s="247">
        <f t="shared" ref="L83:L84" si="58">SUM(J83:K83)</f>
        <v>0</v>
      </c>
      <c r="M83" s="393"/>
      <c r="N83" s="246">
        <f t="shared" ref="N83:N84" si="59">F83+J83</f>
        <v>0</v>
      </c>
      <c r="O83" s="247">
        <f t="shared" ref="O83:O84" si="60">K83+G83</f>
        <v>0</v>
      </c>
      <c r="P83" s="247">
        <f t="shared" ref="P83:P84" si="61">SUM(N83:O83)</f>
        <v>0</v>
      </c>
      <c r="Q83" s="240">
        <f t="shared" ref="Q83:Q84" si="62">M83+I83</f>
        <v>0</v>
      </c>
      <c r="R83" s="251">
        <f t="shared" ref="R83:R85" si="63">P83/$P$85</f>
        <v>0</v>
      </c>
      <c r="S83" s="251" t="str">
        <f t="shared" ref="S83:S85" si="64">IFERROR(Q83/P83,"")</f>
        <v/>
      </c>
      <c r="T83" s="407"/>
    </row>
    <row r="84" spans="1:20">
      <c r="A84" s="243">
        <f t="shared" si="55"/>
        <v>74</v>
      </c>
      <c r="B84" s="396"/>
      <c r="C84" s="396"/>
      <c r="D84" s="394"/>
      <c r="E84" s="397"/>
      <c r="F84" s="246">
        <f>'Qtr 1 Budget'!H84</f>
        <v>0</v>
      </c>
      <c r="G84" s="392"/>
      <c r="H84" s="247">
        <f t="shared" si="57"/>
        <v>0</v>
      </c>
      <c r="I84" s="393"/>
      <c r="J84" s="246">
        <f>'Qtr 1 Budget'!L84</f>
        <v>0</v>
      </c>
      <c r="K84" s="392"/>
      <c r="L84" s="247">
        <f t="shared" si="58"/>
        <v>0</v>
      </c>
      <c r="M84" s="393"/>
      <c r="N84" s="246">
        <f t="shared" si="59"/>
        <v>0</v>
      </c>
      <c r="O84" s="247">
        <f t="shared" si="60"/>
        <v>0</v>
      </c>
      <c r="P84" s="247">
        <f t="shared" si="61"/>
        <v>0</v>
      </c>
      <c r="Q84" s="240">
        <f t="shared" si="62"/>
        <v>0</v>
      </c>
      <c r="R84" s="251">
        <f t="shared" si="63"/>
        <v>0</v>
      </c>
      <c r="S84" s="251" t="str">
        <f t="shared" si="64"/>
        <v/>
      </c>
      <c r="T84" s="407"/>
    </row>
    <row r="85" spans="1:20" ht="15.75" thickBot="1">
      <c r="A85" s="219">
        <f t="shared" si="55"/>
        <v>75</v>
      </c>
      <c r="B85" s="189" t="s">
        <v>74</v>
      </c>
      <c r="C85" s="189"/>
      <c r="D85" s="190"/>
      <c r="E85" s="191"/>
      <c r="F85" s="222">
        <f t="shared" ref="F85:Q85" si="65">F22+F39+F80+F83+F84</f>
        <v>3207366.0752017479</v>
      </c>
      <c r="G85" s="225">
        <f t="shared" si="65"/>
        <v>0</v>
      </c>
      <c r="H85" s="225">
        <f t="shared" si="65"/>
        <v>3207366.0752017479</v>
      </c>
      <c r="I85" s="193">
        <f t="shared" si="65"/>
        <v>0</v>
      </c>
      <c r="J85" s="222">
        <f t="shared" si="65"/>
        <v>443857</v>
      </c>
      <c r="K85" s="225">
        <f t="shared" si="65"/>
        <v>0</v>
      </c>
      <c r="L85" s="225">
        <f t="shared" si="65"/>
        <v>443857</v>
      </c>
      <c r="M85" s="193">
        <f t="shared" si="65"/>
        <v>0</v>
      </c>
      <c r="N85" s="222">
        <f t="shared" si="65"/>
        <v>3651223.0752017479</v>
      </c>
      <c r="O85" s="225">
        <f t="shared" si="65"/>
        <v>0</v>
      </c>
      <c r="P85" s="225">
        <f t="shared" si="65"/>
        <v>3651223.0752017479</v>
      </c>
      <c r="Q85" s="193">
        <f t="shared" si="65"/>
        <v>0</v>
      </c>
      <c r="R85" s="194">
        <f t="shared" si="63"/>
        <v>1</v>
      </c>
      <c r="S85" s="194">
        <f t="shared" si="64"/>
        <v>0</v>
      </c>
      <c r="T85" s="415"/>
    </row>
    <row r="86" spans="1:20" ht="17.25" customHeight="1" thickTop="1">
      <c r="A86" s="227">
        <f t="shared" si="55"/>
        <v>76</v>
      </c>
      <c r="B86" s="536" t="s">
        <v>92</v>
      </c>
      <c r="C86" s="536"/>
      <c r="D86" s="537"/>
      <c r="E86" s="228"/>
      <c r="F86" s="276"/>
      <c r="G86" s="277"/>
      <c r="H86" s="277"/>
      <c r="I86" s="278"/>
      <c r="J86" s="276"/>
      <c r="K86" s="277"/>
      <c r="L86" s="277"/>
      <c r="M86" s="279"/>
      <c r="N86" s="276"/>
      <c r="O86" s="277"/>
      <c r="P86" s="277"/>
      <c r="Q86" s="280"/>
      <c r="R86" s="281"/>
      <c r="S86" s="281"/>
      <c r="T86" s="416"/>
    </row>
    <row r="87" spans="1:20" ht="22.5" customHeight="1">
      <c r="A87" s="234">
        <f t="shared" si="55"/>
        <v>77</v>
      </c>
      <c r="B87" s="235"/>
      <c r="C87" s="235"/>
      <c r="D87" s="236" t="s">
        <v>75</v>
      </c>
      <c r="E87" s="282"/>
      <c r="F87" s="283"/>
      <c r="G87" s="284"/>
      <c r="H87" s="284"/>
      <c r="I87" s="236"/>
      <c r="J87" s="283"/>
      <c r="K87" s="284"/>
      <c r="L87" s="284"/>
      <c r="M87" s="285"/>
      <c r="N87" s="283"/>
      <c r="O87" s="284"/>
      <c r="P87" s="284"/>
      <c r="Q87" s="286"/>
      <c r="R87" s="251"/>
      <c r="S87" s="251"/>
      <c r="T87" s="414"/>
    </row>
    <row r="88" spans="1:20" ht="17.25" customHeight="1">
      <c r="A88" s="243">
        <f t="shared" si="55"/>
        <v>78</v>
      </c>
      <c r="B88" s="287"/>
      <c r="C88" s="288" t="s">
        <v>30</v>
      </c>
      <c r="D88" s="231"/>
      <c r="E88" s="282"/>
      <c r="F88" s="283"/>
      <c r="G88" s="284"/>
      <c r="H88" s="284"/>
      <c r="I88" s="236"/>
      <c r="J88" s="283"/>
      <c r="K88" s="284"/>
      <c r="L88" s="284"/>
      <c r="M88" s="285"/>
      <c r="N88" s="283"/>
      <c r="O88" s="284"/>
      <c r="P88" s="284"/>
      <c r="Q88" s="289"/>
      <c r="R88" s="251"/>
      <c r="S88" s="251"/>
      <c r="T88" s="414"/>
    </row>
    <row r="89" spans="1:20" ht="15" customHeight="1">
      <c r="A89" s="243">
        <f t="shared" si="55"/>
        <v>79</v>
      </c>
      <c r="B89" s="287"/>
      <c r="C89" s="288"/>
      <c r="D89" s="231" t="s">
        <v>27</v>
      </c>
      <c r="E89" s="245">
        <v>111</v>
      </c>
      <c r="F89" s="290">
        <f>'Qtr 1 Budget'!H89</f>
        <v>210443</v>
      </c>
      <c r="G89" s="398"/>
      <c r="H89" s="291">
        <f t="shared" ref="H89:H96" si="66">SUM(F89:G89)</f>
        <v>210443</v>
      </c>
      <c r="I89" s="393"/>
      <c r="J89" s="290">
        <f>'Qtr 1 Budget'!L89</f>
        <v>0</v>
      </c>
      <c r="K89" s="398"/>
      <c r="L89" s="291">
        <f t="shared" ref="L89:L96" si="67">SUM(J89:K89)</f>
        <v>0</v>
      </c>
      <c r="M89" s="399"/>
      <c r="N89" s="290">
        <f t="shared" ref="N89:N96" si="68">F89+J89</f>
        <v>210443</v>
      </c>
      <c r="O89" s="291">
        <f t="shared" ref="O89:O96" si="69">K89+G89</f>
        <v>0</v>
      </c>
      <c r="P89" s="291">
        <f t="shared" ref="P89:P96" si="70">SUM(N89:O89)</f>
        <v>210443</v>
      </c>
      <c r="Q89" s="289">
        <f t="shared" ref="Q89:Q96" si="71">M89+I89</f>
        <v>0</v>
      </c>
      <c r="R89" s="251">
        <f>P89/$P$156</f>
        <v>5.7661240333625886E-2</v>
      </c>
      <c r="S89" s="251">
        <f t="shared" ref="S89:S97" si="72">IFERROR(Q89/P89,"")</f>
        <v>0</v>
      </c>
      <c r="T89" s="407"/>
    </row>
    <row r="90" spans="1:20" ht="15" customHeight="1">
      <c r="A90" s="243">
        <f t="shared" si="55"/>
        <v>80</v>
      </c>
      <c r="B90" s="287"/>
      <c r="C90" s="288"/>
      <c r="D90" s="231" t="s">
        <v>28</v>
      </c>
      <c r="E90" s="245">
        <v>111</v>
      </c>
      <c r="F90" s="290">
        <f>'Qtr 1 Budget'!H90</f>
        <v>157128</v>
      </c>
      <c r="G90" s="398"/>
      <c r="H90" s="291">
        <f t="shared" si="66"/>
        <v>157128</v>
      </c>
      <c r="I90" s="393"/>
      <c r="J90" s="290">
        <f>'Qtr 1 Budget'!L90</f>
        <v>0</v>
      </c>
      <c r="K90" s="398"/>
      <c r="L90" s="291">
        <f t="shared" si="67"/>
        <v>0</v>
      </c>
      <c r="M90" s="399"/>
      <c r="N90" s="290">
        <f t="shared" si="68"/>
        <v>157128</v>
      </c>
      <c r="O90" s="291">
        <f t="shared" si="69"/>
        <v>0</v>
      </c>
      <c r="P90" s="291">
        <f t="shared" si="70"/>
        <v>157128</v>
      </c>
      <c r="Q90" s="289">
        <f t="shared" si="71"/>
        <v>0</v>
      </c>
      <c r="R90" s="251">
        <f t="shared" ref="R90:R97" si="73">P90/$P$156</f>
        <v>4.3052966224307619E-2</v>
      </c>
      <c r="S90" s="251">
        <f t="shared" si="72"/>
        <v>0</v>
      </c>
      <c r="T90" s="407"/>
    </row>
    <row r="91" spans="1:20" ht="15" customHeight="1">
      <c r="A91" s="243">
        <f t="shared" si="55"/>
        <v>81</v>
      </c>
      <c r="B91" s="287"/>
      <c r="C91" s="288"/>
      <c r="D91" s="231" t="s">
        <v>196</v>
      </c>
      <c r="E91" s="245">
        <v>111</v>
      </c>
      <c r="F91" s="290">
        <f>'Qtr 1 Budget'!H91</f>
        <v>113492</v>
      </c>
      <c r="G91" s="398"/>
      <c r="H91" s="291">
        <f t="shared" si="66"/>
        <v>113492</v>
      </c>
      <c r="I91" s="393"/>
      <c r="J91" s="290">
        <f>'Qtr 1 Budget'!L91</f>
        <v>0</v>
      </c>
      <c r="K91" s="398"/>
      <c r="L91" s="291">
        <f t="shared" si="67"/>
        <v>0</v>
      </c>
      <c r="M91" s="399"/>
      <c r="N91" s="290">
        <f t="shared" si="68"/>
        <v>113492</v>
      </c>
      <c r="O91" s="291">
        <f t="shared" si="69"/>
        <v>0</v>
      </c>
      <c r="P91" s="291">
        <f t="shared" si="70"/>
        <v>113492</v>
      </c>
      <c r="Q91" s="289">
        <f t="shared" si="71"/>
        <v>0</v>
      </c>
      <c r="R91" s="251">
        <f t="shared" si="73"/>
        <v>3.1096731599263787E-2</v>
      </c>
      <c r="S91" s="251">
        <f t="shared" si="72"/>
        <v>0</v>
      </c>
      <c r="T91" s="407"/>
    </row>
    <row r="92" spans="1:20" ht="15" customHeight="1">
      <c r="A92" s="243">
        <f t="shared" si="55"/>
        <v>82</v>
      </c>
      <c r="B92" s="287"/>
      <c r="C92" s="244" t="s">
        <v>5</v>
      </c>
      <c r="D92" s="231"/>
      <c r="E92" s="245">
        <v>112</v>
      </c>
      <c r="F92" s="290">
        <f>'Qtr 1 Budget'!H92</f>
        <v>527018</v>
      </c>
      <c r="G92" s="398"/>
      <c r="H92" s="291">
        <f t="shared" si="66"/>
        <v>527018</v>
      </c>
      <c r="I92" s="393"/>
      <c r="J92" s="290">
        <f>'Qtr 1 Budget'!L92</f>
        <v>162245</v>
      </c>
      <c r="K92" s="398"/>
      <c r="L92" s="291">
        <f t="shared" si="67"/>
        <v>162245</v>
      </c>
      <c r="M92" s="399"/>
      <c r="N92" s="290">
        <f t="shared" si="68"/>
        <v>689263</v>
      </c>
      <c r="O92" s="291">
        <f t="shared" si="69"/>
        <v>0</v>
      </c>
      <c r="P92" s="291">
        <f t="shared" si="70"/>
        <v>689263</v>
      </c>
      <c r="Q92" s="289">
        <f t="shared" si="71"/>
        <v>0</v>
      </c>
      <c r="R92" s="251">
        <f t="shared" si="73"/>
        <v>0.18885759800076971</v>
      </c>
      <c r="S92" s="251">
        <f t="shared" si="72"/>
        <v>0</v>
      </c>
      <c r="T92" s="407"/>
    </row>
    <row r="93" spans="1:20" ht="15" customHeight="1">
      <c r="A93" s="243">
        <f t="shared" si="55"/>
        <v>83</v>
      </c>
      <c r="B93" s="244"/>
      <c r="C93" s="244" t="s">
        <v>29</v>
      </c>
      <c r="D93" s="231"/>
      <c r="E93" s="245">
        <v>113</v>
      </c>
      <c r="F93" s="290">
        <f>'Qtr 1 Budget'!H93</f>
        <v>125818</v>
      </c>
      <c r="G93" s="398"/>
      <c r="H93" s="291">
        <f t="shared" si="66"/>
        <v>125818</v>
      </c>
      <c r="I93" s="393"/>
      <c r="J93" s="290">
        <f>'Qtr 1 Budget'!L93</f>
        <v>0</v>
      </c>
      <c r="K93" s="398"/>
      <c r="L93" s="291">
        <f t="shared" si="67"/>
        <v>0</v>
      </c>
      <c r="M93" s="399"/>
      <c r="N93" s="290">
        <f t="shared" si="68"/>
        <v>125818</v>
      </c>
      <c r="O93" s="291">
        <f t="shared" si="69"/>
        <v>0</v>
      </c>
      <c r="P93" s="291">
        <f t="shared" si="70"/>
        <v>125818</v>
      </c>
      <c r="Q93" s="289">
        <f t="shared" si="71"/>
        <v>0</v>
      </c>
      <c r="R93" s="251">
        <f t="shared" si="73"/>
        <v>3.4474047301626294E-2</v>
      </c>
      <c r="S93" s="251">
        <f t="shared" si="72"/>
        <v>0</v>
      </c>
      <c r="T93" s="407"/>
    </row>
    <row r="94" spans="1:20" ht="15" customHeight="1">
      <c r="A94" s="243">
        <f t="shared" si="55"/>
        <v>84</v>
      </c>
      <c r="B94" s="244"/>
      <c r="C94" s="244" t="s">
        <v>31</v>
      </c>
      <c r="D94" s="231"/>
      <c r="E94" s="245">
        <v>114</v>
      </c>
      <c r="F94" s="290">
        <f>'Qtr 1 Budget'!H94</f>
        <v>90508</v>
      </c>
      <c r="G94" s="398"/>
      <c r="H94" s="291">
        <f t="shared" si="66"/>
        <v>90508</v>
      </c>
      <c r="I94" s="393"/>
      <c r="J94" s="290">
        <f>'Qtr 1 Budget'!L94</f>
        <v>0</v>
      </c>
      <c r="K94" s="398"/>
      <c r="L94" s="291">
        <f t="shared" si="67"/>
        <v>0</v>
      </c>
      <c r="M94" s="399"/>
      <c r="N94" s="290">
        <f t="shared" si="68"/>
        <v>90508</v>
      </c>
      <c r="O94" s="291">
        <f t="shared" si="69"/>
        <v>0</v>
      </c>
      <c r="P94" s="291">
        <f t="shared" si="70"/>
        <v>90508</v>
      </c>
      <c r="Q94" s="289">
        <f t="shared" si="71"/>
        <v>0</v>
      </c>
      <c r="R94" s="251">
        <f t="shared" si="73"/>
        <v>2.4799131071671719E-2</v>
      </c>
      <c r="S94" s="251">
        <f t="shared" si="72"/>
        <v>0</v>
      </c>
      <c r="T94" s="407"/>
    </row>
    <row r="95" spans="1:20" ht="15" customHeight="1">
      <c r="A95" s="243">
        <f t="shared" si="55"/>
        <v>85</v>
      </c>
      <c r="B95" s="244"/>
      <c r="C95" s="244" t="s">
        <v>34</v>
      </c>
      <c r="D95" s="231"/>
      <c r="E95" s="245">
        <v>116</v>
      </c>
      <c r="F95" s="290">
        <f>'Qtr 1 Budget'!H95</f>
        <v>15854</v>
      </c>
      <c r="G95" s="398"/>
      <c r="H95" s="291">
        <f t="shared" si="66"/>
        <v>15854</v>
      </c>
      <c r="I95" s="393"/>
      <c r="J95" s="290">
        <f>'Qtr 1 Budget'!L95</f>
        <v>0</v>
      </c>
      <c r="K95" s="398"/>
      <c r="L95" s="291">
        <f t="shared" si="67"/>
        <v>0</v>
      </c>
      <c r="M95" s="399"/>
      <c r="N95" s="290">
        <f t="shared" si="68"/>
        <v>15854</v>
      </c>
      <c r="O95" s="291">
        <f t="shared" si="69"/>
        <v>0</v>
      </c>
      <c r="P95" s="291">
        <f t="shared" si="70"/>
        <v>15854</v>
      </c>
      <c r="Q95" s="289">
        <f t="shared" si="71"/>
        <v>0</v>
      </c>
      <c r="R95" s="251">
        <f t="shared" si="73"/>
        <v>4.3439853273775078E-3</v>
      </c>
      <c r="S95" s="251">
        <f t="shared" si="72"/>
        <v>0</v>
      </c>
      <c r="T95" s="407"/>
    </row>
    <row r="96" spans="1:20" ht="15" customHeight="1">
      <c r="A96" s="243">
        <f t="shared" si="55"/>
        <v>86</v>
      </c>
      <c r="B96" s="244"/>
      <c r="C96" s="288" t="s">
        <v>197</v>
      </c>
      <c r="D96" s="231"/>
      <c r="E96" s="245" t="s">
        <v>95</v>
      </c>
      <c r="F96" s="290">
        <f>'Qtr 1 Budget'!H96</f>
        <v>280770</v>
      </c>
      <c r="G96" s="398"/>
      <c r="H96" s="291">
        <f t="shared" si="66"/>
        <v>280770</v>
      </c>
      <c r="I96" s="393"/>
      <c r="J96" s="290">
        <f>'Qtr 1 Budget'!L96</f>
        <v>0</v>
      </c>
      <c r="K96" s="398"/>
      <c r="L96" s="291">
        <f t="shared" si="67"/>
        <v>0</v>
      </c>
      <c r="M96" s="399"/>
      <c r="N96" s="290">
        <f t="shared" si="68"/>
        <v>280770</v>
      </c>
      <c r="O96" s="291">
        <f t="shared" si="69"/>
        <v>0</v>
      </c>
      <c r="P96" s="291">
        <f t="shared" si="70"/>
        <v>280770</v>
      </c>
      <c r="Q96" s="289">
        <f t="shared" si="71"/>
        <v>0</v>
      </c>
      <c r="R96" s="251">
        <f t="shared" si="73"/>
        <v>7.6930790990777265E-2</v>
      </c>
      <c r="S96" s="251">
        <f t="shared" si="72"/>
        <v>0</v>
      </c>
      <c r="T96" s="407"/>
    </row>
    <row r="97" spans="1:20" ht="15" customHeight="1">
      <c r="A97" s="256">
        <f t="shared" si="55"/>
        <v>87</v>
      </c>
      <c r="B97" s="257"/>
      <c r="C97" s="257"/>
      <c r="D97" s="292" t="s">
        <v>76</v>
      </c>
      <c r="E97" s="293" t="s">
        <v>6</v>
      </c>
      <c r="F97" s="294">
        <f>SUM(F89:F96)</f>
        <v>1521031</v>
      </c>
      <c r="G97" s="295">
        <f t="shared" ref="G97:Q97" si="74">SUM(G89:G96)</f>
        <v>0</v>
      </c>
      <c r="H97" s="295">
        <f t="shared" si="74"/>
        <v>1521031</v>
      </c>
      <c r="I97" s="296">
        <f t="shared" si="74"/>
        <v>0</v>
      </c>
      <c r="J97" s="294">
        <f t="shared" si="74"/>
        <v>162245</v>
      </c>
      <c r="K97" s="295">
        <f t="shared" si="74"/>
        <v>0</v>
      </c>
      <c r="L97" s="295">
        <f t="shared" si="74"/>
        <v>162245</v>
      </c>
      <c r="M97" s="296">
        <f t="shared" si="74"/>
        <v>0</v>
      </c>
      <c r="N97" s="294">
        <f t="shared" si="74"/>
        <v>1683276</v>
      </c>
      <c r="O97" s="295">
        <f t="shared" si="74"/>
        <v>0</v>
      </c>
      <c r="P97" s="295">
        <f t="shared" si="74"/>
        <v>1683276</v>
      </c>
      <c r="Q97" s="297">
        <f t="shared" si="74"/>
        <v>0</v>
      </c>
      <c r="R97" s="263">
        <f t="shared" si="73"/>
        <v>0.46121649084941979</v>
      </c>
      <c r="S97" s="263">
        <f t="shared" si="72"/>
        <v>0</v>
      </c>
      <c r="T97" s="408"/>
    </row>
    <row r="98" spans="1:20" ht="17.25" customHeight="1">
      <c r="A98" s="234">
        <f t="shared" si="55"/>
        <v>88</v>
      </c>
      <c r="B98" s="235" t="s">
        <v>77</v>
      </c>
      <c r="C98" s="298"/>
      <c r="D98" s="236"/>
      <c r="E98" s="237"/>
      <c r="F98" s="299"/>
      <c r="G98" s="300"/>
      <c r="H98" s="300"/>
      <c r="I98" s="240"/>
      <c r="J98" s="299"/>
      <c r="K98" s="300"/>
      <c r="L98" s="300"/>
      <c r="M98" s="301"/>
      <c r="N98" s="299"/>
      <c r="O98" s="300"/>
      <c r="P98" s="300"/>
      <c r="Q98" s="289"/>
      <c r="R98" s="251"/>
      <c r="S98" s="251"/>
      <c r="T98" s="414"/>
    </row>
    <row r="99" spans="1:20" ht="17.25" customHeight="1">
      <c r="A99" s="243">
        <f t="shared" si="55"/>
        <v>89</v>
      </c>
      <c r="B99" s="244"/>
      <c r="C99" s="244" t="s">
        <v>32</v>
      </c>
      <c r="D99" s="231"/>
      <c r="E99" s="245">
        <v>210</v>
      </c>
      <c r="F99" s="290">
        <f>'Qtr 1 Budget'!H99</f>
        <v>152266</v>
      </c>
      <c r="G99" s="398"/>
      <c r="H99" s="291">
        <f t="shared" ref="H99:H105" si="75">SUM(F99:G99)</f>
        <v>152266</v>
      </c>
      <c r="I99" s="393"/>
      <c r="J99" s="290">
        <f>'Qtr 1 Budget'!L99</f>
        <v>0</v>
      </c>
      <c r="K99" s="398"/>
      <c r="L99" s="291">
        <f t="shared" ref="L99:L105" si="76">SUM(J99:K99)</f>
        <v>0</v>
      </c>
      <c r="M99" s="399"/>
      <c r="N99" s="290">
        <f t="shared" ref="N99:N105" si="77">F99+J99</f>
        <v>152266</v>
      </c>
      <c r="O99" s="291">
        <f t="shared" ref="O99:O105" si="78">K99+G99</f>
        <v>0</v>
      </c>
      <c r="P99" s="291">
        <f t="shared" ref="P99:P105" si="79">SUM(N99:O99)</f>
        <v>152266</v>
      </c>
      <c r="Q99" s="289">
        <f t="shared" ref="Q99:Q105" si="80">M99+I99</f>
        <v>0</v>
      </c>
      <c r="R99" s="251">
        <f t="shared" ref="R99:R106" si="81">P99/$P$156</f>
        <v>4.1720781497316992E-2</v>
      </c>
      <c r="S99" s="251">
        <f t="shared" ref="S99:S106" si="82">IFERROR(Q99/P99,"")</f>
        <v>0</v>
      </c>
      <c r="T99" s="407"/>
    </row>
    <row r="100" spans="1:20" ht="15" customHeight="1">
      <c r="A100" s="243">
        <f t="shared" si="55"/>
        <v>90</v>
      </c>
      <c r="B100" s="244"/>
      <c r="C100" s="244" t="s">
        <v>7</v>
      </c>
      <c r="D100" s="231"/>
      <c r="E100" s="245">
        <v>220</v>
      </c>
      <c r="F100" s="290">
        <f>'Qtr 1 Budget'!H100</f>
        <v>113287.61800000002</v>
      </c>
      <c r="G100" s="398"/>
      <c r="H100" s="291">
        <f t="shared" si="75"/>
        <v>113287.61800000002</v>
      </c>
      <c r="I100" s="393"/>
      <c r="J100" s="290">
        <f>'Qtr 1 Budget'!L100</f>
        <v>0</v>
      </c>
      <c r="K100" s="398"/>
      <c r="L100" s="291">
        <f t="shared" si="76"/>
        <v>0</v>
      </c>
      <c r="M100" s="399"/>
      <c r="N100" s="290">
        <f t="shared" si="77"/>
        <v>113287.61800000002</v>
      </c>
      <c r="O100" s="291">
        <f t="shared" si="78"/>
        <v>0</v>
      </c>
      <c r="P100" s="291">
        <f t="shared" si="79"/>
        <v>113287.61800000002</v>
      </c>
      <c r="Q100" s="289">
        <f t="shared" si="80"/>
        <v>0</v>
      </c>
      <c r="R100" s="251">
        <f t="shared" si="81"/>
        <v>3.1040731068850011E-2</v>
      </c>
      <c r="S100" s="251">
        <f t="shared" si="82"/>
        <v>0</v>
      </c>
      <c r="T100" s="407"/>
    </row>
    <row r="101" spans="1:20" ht="15" customHeight="1">
      <c r="A101" s="243">
        <f t="shared" si="55"/>
        <v>91</v>
      </c>
      <c r="B101" s="244"/>
      <c r="C101" s="244" t="s">
        <v>23</v>
      </c>
      <c r="D101" s="231"/>
      <c r="E101" s="245">
        <v>225</v>
      </c>
      <c r="F101" s="290">
        <f>'Qtr 1 Budget'!H101</f>
        <v>24407.502</v>
      </c>
      <c r="G101" s="398"/>
      <c r="H101" s="291">
        <f t="shared" si="75"/>
        <v>24407.502</v>
      </c>
      <c r="I101" s="393"/>
      <c r="J101" s="290">
        <f>'Qtr 1 Budget'!L101</f>
        <v>0</v>
      </c>
      <c r="K101" s="398"/>
      <c r="L101" s="291">
        <f t="shared" si="76"/>
        <v>0</v>
      </c>
      <c r="M101" s="399"/>
      <c r="N101" s="290">
        <f t="shared" si="77"/>
        <v>24407.502</v>
      </c>
      <c r="O101" s="291">
        <f t="shared" si="78"/>
        <v>0</v>
      </c>
      <c r="P101" s="291">
        <f t="shared" si="79"/>
        <v>24407.502</v>
      </c>
      <c r="Q101" s="289">
        <f t="shared" si="80"/>
        <v>0</v>
      </c>
      <c r="R101" s="251">
        <f t="shared" si="81"/>
        <v>6.6876391173165874E-3</v>
      </c>
      <c r="S101" s="251">
        <f t="shared" si="82"/>
        <v>0</v>
      </c>
      <c r="T101" s="407"/>
    </row>
    <row r="102" spans="1:20" ht="15" customHeight="1">
      <c r="A102" s="243">
        <f t="shared" si="55"/>
        <v>92</v>
      </c>
      <c r="B102" s="244"/>
      <c r="C102" s="244" t="s">
        <v>8</v>
      </c>
      <c r="D102" s="231"/>
      <c r="E102" s="245" t="s">
        <v>116</v>
      </c>
      <c r="F102" s="290">
        <f>'Qtr 1 Budget'!H102</f>
        <v>82769</v>
      </c>
      <c r="G102" s="398"/>
      <c r="H102" s="291">
        <f t="shared" si="75"/>
        <v>82769</v>
      </c>
      <c r="I102" s="393"/>
      <c r="J102" s="290">
        <f>'Qtr 1 Budget'!L102</f>
        <v>0</v>
      </c>
      <c r="K102" s="398"/>
      <c r="L102" s="291">
        <f t="shared" si="76"/>
        <v>0</v>
      </c>
      <c r="M102" s="399"/>
      <c r="N102" s="290">
        <f t="shared" si="77"/>
        <v>82769</v>
      </c>
      <c r="O102" s="291">
        <f t="shared" si="78"/>
        <v>0</v>
      </c>
      <c r="P102" s="291">
        <f t="shared" si="79"/>
        <v>82769</v>
      </c>
      <c r="Q102" s="289">
        <f t="shared" si="80"/>
        <v>0</v>
      </c>
      <c r="R102" s="251">
        <f t="shared" si="81"/>
        <v>2.2678650281424809E-2</v>
      </c>
      <c r="S102" s="251">
        <f t="shared" si="82"/>
        <v>0</v>
      </c>
      <c r="T102" s="407"/>
    </row>
    <row r="103" spans="1:20" ht="15" customHeight="1">
      <c r="A103" s="305">
        <f t="shared" si="55"/>
        <v>93</v>
      </c>
      <c r="B103" s="306"/>
      <c r="C103" s="306" t="s">
        <v>9</v>
      </c>
      <c r="D103" s="307"/>
      <c r="E103" s="308">
        <v>250</v>
      </c>
      <c r="F103" s="309">
        <f>'Qtr 1 Budget'!H103</f>
        <v>5049.8279999999995</v>
      </c>
      <c r="G103" s="400"/>
      <c r="H103" s="310">
        <f t="shared" si="75"/>
        <v>5049.8279999999995</v>
      </c>
      <c r="I103" s="401"/>
      <c r="J103" s="309">
        <f>'Qtr 1 Budget'!L103</f>
        <v>0</v>
      </c>
      <c r="K103" s="400"/>
      <c r="L103" s="310">
        <f t="shared" si="76"/>
        <v>0</v>
      </c>
      <c r="M103" s="402"/>
      <c r="N103" s="309">
        <f t="shared" si="77"/>
        <v>5049.8279999999995</v>
      </c>
      <c r="O103" s="310">
        <f t="shared" si="78"/>
        <v>0</v>
      </c>
      <c r="P103" s="310">
        <f t="shared" si="79"/>
        <v>5049.8279999999995</v>
      </c>
      <c r="Q103" s="311">
        <f t="shared" si="80"/>
        <v>0</v>
      </c>
      <c r="R103" s="312">
        <f t="shared" si="81"/>
        <v>1.3836494725482592E-3</v>
      </c>
      <c r="S103" s="312">
        <f t="shared" si="82"/>
        <v>0</v>
      </c>
      <c r="T103" s="417"/>
    </row>
    <row r="104" spans="1:20" ht="15" customHeight="1">
      <c r="A104" s="243">
        <f t="shared" si="55"/>
        <v>94</v>
      </c>
      <c r="B104" s="244"/>
      <c r="C104" s="288" t="s">
        <v>33</v>
      </c>
      <c r="D104" s="231"/>
      <c r="E104" s="245">
        <v>270</v>
      </c>
      <c r="F104" s="290">
        <f>'Qtr 1 Budget'!H104</f>
        <v>0</v>
      </c>
      <c r="G104" s="398"/>
      <c r="H104" s="291">
        <f t="shared" si="75"/>
        <v>0</v>
      </c>
      <c r="I104" s="393"/>
      <c r="J104" s="290">
        <f>'Qtr 1 Budget'!L104</f>
        <v>0</v>
      </c>
      <c r="K104" s="398"/>
      <c r="L104" s="291">
        <f t="shared" si="76"/>
        <v>0</v>
      </c>
      <c r="M104" s="399"/>
      <c r="N104" s="290">
        <f t="shared" si="77"/>
        <v>0</v>
      </c>
      <c r="O104" s="291">
        <f t="shared" si="78"/>
        <v>0</v>
      </c>
      <c r="P104" s="291">
        <f t="shared" si="79"/>
        <v>0</v>
      </c>
      <c r="Q104" s="289">
        <f t="shared" si="80"/>
        <v>0</v>
      </c>
      <c r="R104" s="251">
        <f t="shared" si="81"/>
        <v>0</v>
      </c>
      <c r="S104" s="251" t="str">
        <f t="shared" si="82"/>
        <v/>
      </c>
      <c r="T104" s="407"/>
    </row>
    <row r="105" spans="1:20" ht="15" customHeight="1">
      <c r="A105" s="305">
        <f t="shared" si="55"/>
        <v>95</v>
      </c>
      <c r="B105" s="306"/>
      <c r="C105" s="313" t="s">
        <v>198</v>
      </c>
      <c r="D105" s="307"/>
      <c r="E105" s="308" t="s">
        <v>10</v>
      </c>
      <c r="F105" s="309">
        <f>'Qtr 1 Budget'!H105</f>
        <v>12270.96</v>
      </c>
      <c r="G105" s="400"/>
      <c r="H105" s="310">
        <f t="shared" si="75"/>
        <v>12270.96</v>
      </c>
      <c r="I105" s="401"/>
      <c r="J105" s="309">
        <f>'Qtr 1 Budget'!L105</f>
        <v>11751</v>
      </c>
      <c r="K105" s="400"/>
      <c r="L105" s="310">
        <f t="shared" si="76"/>
        <v>11751</v>
      </c>
      <c r="M105" s="402"/>
      <c r="N105" s="309">
        <f t="shared" si="77"/>
        <v>24021.96</v>
      </c>
      <c r="O105" s="310">
        <f t="shared" si="78"/>
        <v>0</v>
      </c>
      <c r="P105" s="310">
        <f t="shared" si="79"/>
        <v>24021.96</v>
      </c>
      <c r="Q105" s="311">
        <f t="shared" si="80"/>
        <v>0</v>
      </c>
      <c r="R105" s="312">
        <f t="shared" si="81"/>
        <v>6.5820008688564011E-3</v>
      </c>
      <c r="S105" s="312">
        <f t="shared" si="82"/>
        <v>0</v>
      </c>
      <c r="T105" s="417"/>
    </row>
    <row r="106" spans="1:20" ht="15" customHeight="1">
      <c r="A106" s="314">
        <f t="shared" si="55"/>
        <v>96</v>
      </c>
      <c r="B106" s="315"/>
      <c r="C106" s="315"/>
      <c r="D106" s="316" t="s">
        <v>78</v>
      </c>
      <c r="E106" s="317" t="s">
        <v>11</v>
      </c>
      <c r="F106" s="318">
        <f>SUM(F99:F105)</f>
        <v>390050.908</v>
      </c>
      <c r="G106" s="319">
        <f t="shared" ref="G106:Q106" si="83">SUM(G99:G105)</f>
        <v>0</v>
      </c>
      <c r="H106" s="319">
        <f t="shared" si="83"/>
        <v>390050.908</v>
      </c>
      <c r="I106" s="320">
        <f t="shared" si="83"/>
        <v>0</v>
      </c>
      <c r="J106" s="318">
        <f t="shared" si="83"/>
        <v>11751</v>
      </c>
      <c r="K106" s="319">
        <f t="shared" si="83"/>
        <v>0</v>
      </c>
      <c r="L106" s="319">
        <f t="shared" si="83"/>
        <v>11751</v>
      </c>
      <c r="M106" s="320">
        <f t="shared" si="83"/>
        <v>0</v>
      </c>
      <c r="N106" s="318">
        <f t="shared" si="83"/>
        <v>401801.908</v>
      </c>
      <c r="O106" s="319">
        <f t="shared" si="83"/>
        <v>0</v>
      </c>
      <c r="P106" s="319">
        <f t="shared" si="83"/>
        <v>401801.908</v>
      </c>
      <c r="Q106" s="321">
        <f t="shared" si="83"/>
        <v>0</v>
      </c>
      <c r="R106" s="322">
        <f t="shared" si="81"/>
        <v>0.11009345230631305</v>
      </c>
      <c r="S106" s="322">
        <f t="shared" si="82"/>
        <v>0</v>
      </c>
      <c r="T106" s="418"/>
    </row>
    <row r="107" spans="1:20" ht="17.25" customHeight="1">
      <c r="A107" s="323">
        <f t="shared" si="55"/>
        <v>97</v>
      </c>
      <c r="B107" s="324" t="s">
        <v>80</v>
      </c>
      <c r="C107" s="325"/>
      <c r="D107" s="326"/>
      <c r="E107" s="327"/>
      <c r="F107" s="328"/>
      <c r="G107" s="329"/>
      <c r="H107" s="329"/>
      <c r="I107" s="330"/>
      <c r="J107" s="328"/>
      <c r="K107" s="329"/>
      <c r="L107" s="329"/>
      <c r="M107" s="331"/>
      <c r="N107" s="328"/>
      <c r="O107" s="329"/>
      <c r="P107" s="329"/>
      <c r="Q107" s="311"/>
      <c r="R107" s="312"/>
      <c r="S107" s="312"/>
      <c r="T107" s="419"/>
    </row>
    <row r="108" spans="1:20" ht="17.25" customHeight="1">
      <c r="A108" s="305">
        <f t="shared" si="55"/>
        <v>98</v>
      </c>
      <c r="B108" s="306"/>
      <c r="C108" s="306" t="s">
        <v>12</v>
      </c>
      <c r="D108" s="307"/>
      <c r="E108" s="308">
        <v>332</v>
      </c>
      <c r="F108" s="309">
        <f>'Qtr 1 Budget'!H108</f>
        <v>0</v>
      </c>
      <c r="G108" s="400"/>
      <c r="H108" s="310">
        <f t="shared" ref="H108:H111" si="84">SUM(F108:G108)</f>
        <v>0</v>
      </c>
      <c r="I108" s="401"/>
      <c r="J108" s="309">
        <f>'Qtr 1 Budget'!L108</f>
        <v>0</v>
      </c>
      <c r="K108" s="400"/>
      <c r="L108" s="310">
        <f t="shared" ref="L108:L111" si="85">SUM(J108:K108)</f>
        <v>0</v>
      </c>
      <c r="M108" s="402"/>
      <c r="N108" s="309">
        <f t="shared" ref="N108:N111" si="86">F108+J108</f>
        <v>0</v>
      </c>
      <c r="O108" s="310">
        <f t="shared" ref="O108:O111" si="87">K108+G108</f>
        <v>0</v>
      </c>
      <c r="P108" s="310">
        <f t="shared" ref="P108:P111" si="88">SUM(N108:O108)</f>
        <v>0</v>
      </c>
      <c r="Q108" s="311">
        <f t="shared" ref="Q108:Q111" si="89">M108+I108</f>
        <v>0</v>
      </c>
      <c r="R108" s="312">
        <f t="shared" ref="R108:R112" si="90">P108/$P$156</f>
        <v>0</v>
      </c>
      <c r="S108" s="312" t="str">
        <f t="shared" ref="S108:S112" si="91">IFERROR(Q108/P108,"")</f>
        <v/>
      </c>
      <c r="T108" s="417"/>
    </row>
    <row r="109" spans="1:20" ht="15" customHeight="1">
      <c r="A109" s="305">
        <f t="shared" si="55"/>
        <v>99</v>
      </c>
      <c r="B109" s="306"/>
      <c r="C109" s="306" t="s">
        <v>13</v>
      </c>
      <c r="D109" s="307"/>
      <c r="E109" s="308">
        <v>333</v>
      </c>
      <c r="F109" s="309">
        <f>'Qtr 1 Budget'!H109</f>
        <v>0</v>
      </c>
      <c r="G109" s="400"/>
      <c r="H109" s="310">
        <f t="shared" si="84"/>
        <v>0</v>
      </c>
      <c r="I109" s="401"/>
      <c r="J109" s="309">
        <f>'Qtr 1 Budget'!L109</f>
        <v>0</v>
      </c>
      <c r="K109" s="400"/>
      <c r="L109" s="310">
        <f t="shared" si="85"/>
        <v>0</v>
      </c>
      <c r="M109" s="402"/>
      <c r="N109" s="309">
        <f t="shared" si="86"/>
        <v>0</v>
      </c>
      <c r="O109" s="310">
        <f t="shared" si="87"/>
        <v>0</v>
      </c>
      <c r="P109" s="310">
        <f t="shared" si="88"/>
        <v>0</v>
      </c>
      <c r="Q109" s="311">
        <f t="shared" si="89"/>
        <v>0</v>
      </c>
      <c r="R109" s="312">
        <f t="shared" si="90"/>
        <v>0</v>
      </c>
      <c r="S109" s="312" t="str">
        <f t="shared" si="91"/>
        <v/>
      </c>
      <c r="T109" s="417"/>
    </row>
    <row r="110" spans="1:20" ht="15" customHeight="1">
      <c r="A110" s="305">
        <f t="shared" si="55"/>
        <v>100</v>
      </c>
      <c r="B110" s="306"/>
      <c r="C110" s="306" t="s">
        <v>35</v>
      </c>
      <c r="D110" s="307"/>
      <c r="E110" s="308" t="s">
        <v>96</v>
      </c>
      <c r="F110" s="309">
        <f>'Qtr 1 Budget'!H110</f>
        <v>50000</v>
      </c>
      <c r="G110" s="400"/>
      <c r="H110" s="310">
        <f t="shared" si="84"/>
        <v>50000</v>
      </c>
      <c r="I110" s="401"/>
      <c r="J110" s="309">
        <f>'Qtr 1 Budget'!L110</f>
        <v>3000</v>
      </c>
      <c r="K110" s="400"/>
      <c r="L110" s="310">
        <f t="shared" si="85"/>
        <v>3000</v>
      </c>
      <c r="M110" s="402"/>
      <c r="N110" s="309">
        <f t="shared" si="86"/>
        <v>53000</v>
      </c>
      <c r="O110" s="310">
        <f t="shared" si="87"/>
        <v>0</v>
      </c>
      <c r="P110" s="310">
        <f t="shared" si="88"/>
        <v>53000</v>
      </c>
      <c r="Q110" s="311">
        <f t="shared" si="89"/>
        <v>0</v>
      </c>
      <c r="R110" s="312">
        <f t="shared" si="90"/>
        <v>1.45219643213705E-2</v>
      </c>
      <c r="S110" s="312">
        <f t="shared" si="91"/>
        <v>0</v>
      </c>
      <c r="T110" s="417"/>
    </row>
    <row r="111" spans="1:20" ht="15" customHeight="1">
      <c r="A111" s="305">
        <f t="shared" si="55"/>
        <v>101</v>
      </c>
      <c r="B111" s="306"/>
      <c r="C111" s="313" t="s">
        <v>199</v>
      </c>
      <c r="D111" s="307"/>
      <c r="E111" s="308" t="s">
        <v>96</v>
      </c>
      <c r="F111" s="309">
        <f>'Qtr 1 Budget'!H111</f>
        <v>10000</v>
      </c>
      <c r="G111" s="400"/>
      <c r="H111" s="310">
        <f t="shared" si="84"/>
        <v>10000</v>
      </c>
      <c r="I111" s="401"/>
      <c r="J111" s="309">
        <f>'Qtr 1 Budget'!L111</f>
        <v>85900</v>
      </c>
      <c r="K111" s="400"/>
      <c r="L111" s="310">
        <f t="shared" si="85"/>
        <v>85900</v>
      </c>
      <c r="M111" s="402"/>
      <c r="N111" s="309">
        <f t="shared" si="86"/>
        <v>95900</v>
      </c>
      <c r="O111" s="310">
        <f t="shared" si="87"/>
        <v>0</v>
      </c>
      <c r="P111" s="310">
        <f t="shared" si="88"/>
        <v>95900</v>
      </c>
      <c r="Q111" s="311">
        <f t="shared" si="89"/>
        <v>0</v>
      </c>
      <c r="R111" s="312">
        <f t="shared" si="90"/>
        <v>2.6276535441876057E-2</v>
      </c>
      <c r="S111" s="312">
        <f t="shared" si="91"/>
        <v>0</v>
      </c>
      <c r="T111" s="417"/>
    </row>
    <row r="112" spans="1:20" ht="15" customHeight="1">
      <c r="A112" s="314">
        <f t="shared" si="55"/>
        <v>102</v>
      </c>
      <c r="B112" s="315"/>
      <c r="C112" s="315"/>
      <c r="D112" s="316" t="s">
        <v>79</v>
      </c>
      <c r="E112" s="317" t="s">
        <v>14</v>
      </c>
      <c r="F112" s="318">
        <f>SUM(F108:F111)</f>
        <v>60000</v>
      </c>
      <c r="G112" s="319">
        <f t="shared" ref="G112:Q112" si="92">SUM(G108:G111)</f>
        <v>0</v>
      </c>
      <c r="H112" s="319">
        <f t="shared" si="92"/>
        <v>60000</v>
      </c>
      <c r="I112" s="320">
        <f t="shared" si="92"/>
        <v>0</v>
      </c>
      <c r="J112" s="318">
        <f t="shared" si="92"/>
        <v>88900</v>
      </c>
      <c r="K112" s="319">
        <f t="shared" si="92"/>
        <v>0</v>
      </c>
      <c r="L112" s="319">
        <f t="shared" si="92"/>
        <v>88900</v>
      </c>
      <c r="M112" s="320">
        <f t="shared" si="92"/>
        <v>0</v>
      </c>
      <c r="N112" s="318">
        <f t="shared" si="92"/>
        <v>148900</v>
      </c>
      <c r="O112" s="319">
        <f t="shared" si="92"/>
        <v>0</v>
      </c>
      <c r="P112" s="319">
        <f t="shared" si="92"/>
        <v>148900</v>
      </c>
      <c r="Q112" s="321">
        <f t="shared" si="92"/>
        <v>0</v>
      </c>
      <c r="R112" s="322">
        <f t="shared" si="90"/>
        <v>4.0798499763246558E-2</v>
      </c>
      <c r="S112" s="322">
        <f t="shared" si="91"/>
        <v>0</v>
      </c>
      <c r="T112" s="418"/>
    </row>
    <row r="113" spans="1:20" ht="17.25" customHeight="1">
      <c r="A113" s="323">
        <f t="shared" si="55"/>
        <v>103</v>
      </c>
      <c r="B113" s="324" t="s">
        <v>81</v>
      </c>
      <c r="C113" s="324"/>
      <c r="D113" s="326"/>
      <c r="E113" s="327"/>
      <c r="F113" s="328"/>
      <c r="G113" s="329"/>
      <c r="H113" s="329"/>
      <c r="I113" s="330"/>
      <c r="J113" s="328"/>
      <c r="K113" s="329"/>
      <c r="L113" s="329"/>
      <c r="M113" s="331"/>
      <c r="N113" s="328"/>
      <c r="O113" s="329"/>
      <c r="P113" s="329"/>
      <c r="Q113" s="311"/>
      <c r="R113" s="312"/>
      <c r="S113" s="312"/>
      <c r="T113" s="419"/>
    </row>
    <row r="114" spans="1:20" ht="17.25" customHeight="1">
      <c r="A114" s="305">
        <f t="shared" si="55"/>
        <v>104</v>
      </c>
      <c r="B114" s="332"/>
      <c r="C114" s="306" t="s">
        <v>24</v>
      </c>
      <c r="D114" s="307"/>
      <c r="E114" s="308">
        <v>411</v>
      </c>
      <c r="F114" s="309">
        <f>'Qtr 1 Budget'!H114</f>
        <v>4500</v>
      </c>
      <c r="G114" s="400"/>
      <c r="H114" s="310">
        <f t="shared" ref="H114:H118" si="93">SUM(F114:G114)</f>
        <v>4500</v>
      </c>
      <c r="I114" s="401"/>
      <c r="J114" s="309">
        <f>'Qtr 1 Budget'!L114</f>
        <v>0</v>
      </c>
      <c r="K114" s="400"/>
      <c r="L114" s="310">
        <f t="shared" ref="L114:L118" si="94">SUM(J114:K114)</f>
        <v>0</v>
      </c>
      <c r="M114" s="402"/>
      <c r="N114" s="309">
        <f t="shared" ref="N114:N118" si="95">F114+J114</f>
        <v>4500</v>
      </c>
      <c r="O114" s="310">
        <f t="shared" ref="O114:O118" si="96">K114+G114</f>
        <v>0</v>
      </c>
      <c r="P114" s="310">
        <f t="shared" ref="P114:P118" si="97">SUM(N114:O114)</f>
        <v>4500</v>
      </c>
      <c r="Q114" s="311">
        <f t="shared" ref="Q114:Q118" si="98">M114+I114</f>
        <v>0</v>
      </c>
      <c r="R114" s="312">
        <f t="shared" ref="R114:R119" si="99">P114/$P$156</f>
        <v>1.2329969706824009E-3</v>
      </c>
      <c r="S114" s="312">
        <f t="shared" ref="S114:S119" si="100">IFERROR(Q114/P114,"")</f>
        <v>0</v>
      </c>
      <c r="T114" s="417"/>
    </row>
    <row r="115" spans="1:20" ht="15" customHeight="1">
      <c r="A115" s="305">
        <f t="shared" si="55"/>
        <v>105</v>
      </c>
      <c r="B115" s="332"/>
      <c r="C115" s="333" t="s">
        <v>114</v>
      </c>
      <c r="D115" s="307"/>
      <c r="E115" s="308">
        <v>441</v>
      </c>
      <c r="F115" s="309">
        <f>'Qtr 1 Budget'!H115</f>
        <v>297775</v>
      </c>
      <c r="G115" s="400"/>
      <c r="H115" s="310">
        <f t="shared" si="93"/>
        <v>297775</v>
      </c>
      <c r="I115" s="401"/>
      <c r="J115" s="309">
        <f>'Qtr 1 Budget'!L115</f>
        <v>0</v>
      </c>
      <c r="K115" s="400"/>
      <c r="L115" s="310">
        <f t="shared" si="94"/>
        <v>0</v>
      </c>
      <c r="M115" s="402"/>
      <c r="N115" s="309">
        <f t="shared" si="95"/>
        <v>297775</v>
      </c>
      <c r="O115" s="310">
        <f t="shared" si="96"/>
        <v>0</v>
      </c>
      <c r="P115" s="310">
        <f t="shared" si="97"/>
        <v>297775</v>
      </c>
      <c r="Q115" s="311">
        <f t="shared" si="98"/>
        <v>0</v>
      </c>
      <c r="R115" s="312">
        <f t="shared" si="99"/>
        <v>8.1590149543322651E-2</v>
      </c>
      <c r="S115" s="312">
        <f t="shared" si="100"/>
        <v>0</v>
      </c>
      <c r="T115" s="417"/>
    </row>
    <row r="116" spans="1:20" ht="15" customHeight="1">
      <c r="A116" s="305">
        <f t="shared" si="55"/>
        <v>106</v>
      </c>
      <c r="B116" s="332"/>
      <c r="C116" s="306" t="s">
        <v>97</v>
      </c>
      <c r="D116" s="307"/>
      <c r="E116" s="308">
        <v>442</v>
      </c>
      <c r="F116" s="309">
        <f>'Qtr 1 Budget'!H116</f>
        <v>10846.35</v>
      </c>
      <c r="G116" s="400"/>
      <c r="H116" s="310">
        <f t="shared" si="93"/>
        <v>10846.35</v>
      </c>
      <c r="I116" s="401"/>
      <c r="J116" s="309">
        <f>'Qtr 1 Budget'!L116</f>
        <v>0</v>
      </c>
      <c r="K116" s="400"/>
      <c r="L116" s="310">
        <f t="shared" si="94"/>
        <v>0</v>
      </c>
      <c r="M116" s="402"/>
      <c r="N116" s="309">
        <f t="shared" si="95"/>
        <v>10846.35</v>
      </c>
      <c r="O116" s="310">
        <f t="shared" si="96"/>
        <v>0</v>
      </c>
      <c r="P116" s="310">
        <f t="shared" si="97"/>
        <v>10846.35</v>
      </c>
      <c r="Q116" s="311">
        <f t="shared" si="98"/>
        <v>0</v>
      </c>
      <c r="R116" s="312">
        <f t="shared" si="99"/>
        <v>2.9718925984357912E-3</v>
      </c>
      <c r="S116" s="312">
        <f t="shared" si="100"/>
        <v>0</v>
      </c>
      <c r="T116" s="417"/>
    </row>
    <row r="117" spans="1:20" ht="15" customHeight="1">
      <c r="A117" s="305">
        <f t="shared" si="55"/>
        <v>107</v>
      </c>
      <c r="B117" s="332"/>
      <c r="C117" s="306" t="s">
        <v>36</v>
      </c>
      <c r="D117" s="307"/>
      <c r="E117" s="308">
        <v>430</v>
      </c>
      <c r="F117" s="309">
        <f>'Qtr 1 Budget'!H117</f>
        <v>15500</v>
      </c>
      <c r="G117" s="400"/>
      <c r="H117" s="310">
        <f t="shared" si="93"/>
        <v>15500</v>
      </c>
      <c r="I117" s="401"/>
      <c r="J117" s="309">
        <f>'Qtr 1 Budget'!L117</f>
        <v>0</v>
      </c>
      <c r="K117" s="400"/>
      <c r="L117" s="310">
        <f t="shared" si="94"/>
        <v>0</v>
      </c>
      <c r="M117" s="402"/>
      <c r="N117" s="309">
        <f t="shared" si="95"/>
        <v>15500</v>
      </c>
      <c r="O117" s="310">
        <f t="shared" si="96"/>
        <v>0</v>
      </c>
      <c r="P117" s="310">
        <f t="shared" si="97"/>
        <v>15500</v>
      </c>
      <c r="Q117" s="311">
        <f t="shared" si="98"/>
        <v>0</v>
      </c>
      <c r="R117" s="312">
        <f t="shared" si="99"/>
        <v>4.2469895656838258E-3</v>
      </c>
      <c r="S117" s="312">
        <f t="shared" si="100"/>
        <v>0</v>
      </c>
      <c r="T117" s="417"/>
    </row>
    <row r="118" spans="1:20" ht="15" customHeight="1">
      <c r="A118" s="305">
        <f t="shared" si="55"/>
        <v>108</v>
      </c>
      <c r="B118" s="306"/>
      <c r="C118" s="313" t="s">
        <v>200</v>
      </c>
      <c r="D118" s="307"/>
      <c r="E118" s="334" t="s">
        <v>98</v>
      </c>
      <c r="F118" s="309">
        <f>'Qtr 1 Budget'!H118</f>
        <v>46305</v>
      </c>
      <c r="G118" s="400"/>
      <c r="H118" s="310">
        <f t="shared" si="93"/>
        <v>46305</v>
      </c>
      <c r="I118" s="401"/>
      <c r="J118" s="309">
        <f>'Qtr 1 Budget'!L118</f>
        <v>0</v>
      </c>
      <c r="K118" s="400"/>
      <c r="L118" s="310">
        <f t="shared" si="94"/>
        <v>0</v>
      </c>
      <c r="M118" s="402"/>
      <c r="N118" s="309">
        <f t="shared" si="95"/>
        <v>46305</v>
      </c>
      <c r="O118" s="310">
        <f t="shared" si="96"/>
        <v>0</v>
      </c>
      <c r="P118" s="310">
        <f t="shared" si="97"/>
        <v>46305</v>
      </c>
      <c r="Q118" s="311">
        <f t="shared" si="98"/>
        <v>0</v>
      </c>
      <c r="R118" s="312">
        <f t="shared" si="99"/>
        <v>1.2687538828321906E-2</v>
      </c>
      <c r="S118" s="312">
        <f t="shared" si="100"/>
        <v>0</v>
      </c>
      <c r="T118" s="417"/>
    </row>
    <row r="119" spans="1:20" ht="15" customHeight="1" thickBot="1">
      <c r="A119" s="219">
        <f t="shared" si="55"/>
        <v>109</v>
      </c>
      <c r="B119" s="195"/>
      <c r="C119" s="195" t="s">
        <v>82</v>
      </c>
      <c r="D119" s="196"/>
      <c r="E119" s="197">
        <v>400</v>
      </c>
      <c r="F119" s="223">
        <f>SUM(F114:F118)</f>
        <v>374926.35</v>
      </c>
      <c r="G119" s="226">
        <f t="shared" ref="G119:Q119" si="101">SUM(G114:G118)</f>
        <v>0</v>
      </c>
      <c r="H119" s="226">
        <f t="shared" si="101"/>
        <v>374926.35</v>
      </c>
      <c r="I119" s="199">
        <f t="shared" si="101"/>
        <v>0</v>
      </c>
      <c r="J119" s="223">
        <f t="shared" si="101"/>
        <v>0</v>
      </c>
      <c r="K119" s="226">
        <f t="shared" si="101"/>
        <v>0</v>
      </c>
      <c r="L119" s="226">
        <f t="shared" si="101"/>
        <v>0</v>
      </c>
      <c r="M119" s="199">
        <f t="shared" si="101"/>
        <v>0</v>
      </c>
      <c r="N119" s="223">
        <f t="shared" si="101"/>
        <v>374926.35</v>
      </c>
      <c r="O119" s="226">
        <f t="shared" si="101"/>
        <v>0</v>
      </c>
      <c r="P119" s="226">
        <f t="shared" si="101"/>
        <v>374926.35</v>
      </c>
      <c r="Q119" s="198">
        <f t="shared" si="101"/>
        <v>0</v>
      </c>
      <c r="R119" s="194">
        <f t="shared" si="99"/>
        <v>0.10272956750644657</v>
      </c>
      <c r="S119" s="194">
        <f t="shared" si="100"/>
        <v>0</v>
      </c>
      <c r="T119" s="415"/>
    </row>
    <row r="120" spans="1:20" ht="17.25" customHeight="1" thickTop="1">
      <c r="A120" s="268">
        <f t="shared" si="55"/>
        <v>110</v>
      </c>
      <c r="B120" s="269" t="s">
        <v>99</v>
      </c>
      <c r="C120" s="269"/>
      <c r="D120" s="270"/>
      <c r="E120" s="335"/>
      <c r="F120" s="336"/>
      <c r="G120" s="337"/>
      <c r="H120" s="337"/>
      <c r="I120" s="338"/>
      <c r="J120" s="336"/>
      <c r="K120" s="337"/>
      <c r="L120" s="337"/>
      <c r="M120" s="339"/>
      <c r="N120" s="336"/>
      <c r="O120" s="337"/>
      <c r="P120" s="337"/>
      <c r="Q120" s="340"/>
      <c r="R120" s="275"/>
      <c r="S120" s="275"/>
      <c r="T120" s="420"/>
    </row>
    <row r="121" spans="1:20" ht="17.25" customHeight="1">
      <c r="A121" s="243">
        <f t="shared" si="55"/>
        <v>111</v>
      </c>
      <c r="B121" s="302"/>
      <c r="C121" s="288" t="s">
        <v>15</v>
      </c>
      <c r="D121" s="231"/>
      <c r="E121" s="245" t="s">
        <v>16</v>
      </c>
      <c r="F121" s="290">
        <f>'Qtr 1 Budget'!H121</f>
        <v>19000</v>
      </c>
      <c r="G121" s="398"/>
      <c r="H121" s="291">
        <f t="shared" ref="H121:H129" si="102">SUM(F121:G121)</f>
        <v>19000</v>
      </c>
      <c r="I121" s="393"/>
      <c r="J121" s="290">
        <f>'Qtr 1 Budget'!L121</f>
        <v>0</v>
      </c>
      <c r="K121" s="398"/>
      <c r="L121" s="291">
        <f t="shared" ref="L121:L129" si="103">SUM(J121:K121)</f>
        <v>0</v>
      </c>
      <c r="M121" s="399"/>
      <c r="N121" s="290">
        <f t="shared" ref="N121:N129" si="104">F121+J121</f>
        <v>19000</v>
      </c>
      <c r="O121" s="291">
        <f t="shared" ref="O121:O129" si="105">K121+G121</f>
        <v>0</v>
      </c>
      <c r="P121" s="291">
        <f t="shared" ref="P121:P129" si="106">SUM(N121:O121)</f>
        <v>19000</v>
      </c>
      <c r="Q121" s="289">
        <f t="shared" ref="Q121:Q129" si="107">M121+I121</f>
        <v>0</v>
      </c>
      <c r="R121" s="251">
        <f t="shared" ref="R121:R130" si="108">P121/$P$156</f>
        <v>5.2059872095479151E-3</v>
      </c>
      <c r="S121" s="251">
        <f t="shared" ref="S121:S130" si="109">IFERROR(Q121/P121,"")</f>
        <v>0</v>
      </c>
      <c r="T121" s="407"/>
    </row>
    <row r="122" spans="1:20" ht="15" customHeight="1">
      <c r="A122" s="243">
        <f t="shared" si="55"/>
        <v>112</v>
      </c>
      <c r="B122" s="302"/>
      <c r="C122" s="288" t="s">
        <v>146</v>
      </c>
      <c r="D122" s="231"/>
      <c r="E122" s="245">
        <v>522</v>
      </c>
      <c r="F122" s="290">
        <f>'Qtr 1 Budget'!H122</f>
        <v>21473.7</v>
      </c>
      <c r="G122" s="398"/>
      <c r="H122" s="291">
        <f t="shared" si="102"/>
        <v>21473.7</v>
      </c>
      <c r="I122" s="393"/>
      <c r="J122" s="290">
        <f>'Qtr 1 Budget'!L122</f>
        <v>0</v>
      </c>
      <c r="K122" s="398"/>
      <c r="L122" s="291">
        <f t="shared" si="103"/>
        <v>0</v>
      </c>
      <c r="M122" s="399"/>
      <c r="N122" s="290">
        <f t="shared" si="104"/>
        <v>21473.7</v>
      </c>
      <c r="O122" s="291">
        <f t="shared" si="105"/>
        <v>0</v>
      </c>
      <c r="P122" s="291">
        <f t="shared" si="106"/>
        <v>21473.7</v>
      </c>
      <c r="Q122" s="289">
        <f t="shared" si="107"/>
        <v>0</v>
      </c>
      <c r="R122" s="251">
        <f t="shared" si="108"/>
        <v>5.8837793442983715E-3</v>
      </c>
      <c r="S122" s="251">
        <f t="shared" si="109"/>
        <v>0</v>
      </c>
      <c r="T122" s="407"/>
    </row>
    <row r="123" spans="1:20" ht="15" customHeight="1">
      <c r="A123" s="243">
        <f t="shared" si="55"/>
        <v>113</v>
      </c>
      <c r="B123" s="302"/>
      <c r="C123" s="288" t="s">
        <v>147</v>
      </c>
      <c r="D123" s="231"/>
      <c r="E123" s="245">
        <v>521</v>
      </c>
      <c r="F123" s="290">
        <f>'Qtr 1 Budget'!H123</f>
        <v>0</v>
      </c>
      <c r="G123" s="398"/>
      <c r="H123" s="291">
        <f t="shared" si="102"/>
        <v>0</v>
      </c>
      <c r="I123" s="393"/>
      <c r="J123" s="290">
        <f>'Qtr 1 Budget'!L123</f>
        <v>0</v>
      </c>
      <c r="K123" s="398"/>
      <c r="L123" s="291">
        <f t="shared" si="103"/>
        <v>0</v>
      </c>
      <c r="M123" s="399"/>
      <c r="N123" s="290">
        <f t="shared" si="104"/>
        <v>0</v>
      </c>
      <c r="O123" s="291">
        <f t="shared" si="105"/>
        <v>0</v>
      </c>
      <c r="P123" s="291">
        <f t="shared" si="106"/>
        <v>0</v>
      </c>
      <c r="Q123" s="289">
        <f t="shared" si="107"/>
        <v>0</v>
      </c>
      <c r="R123" s="251">
        <f t="shared" si="108"/>
        <v>0</v>
      </c>
      <c r="S123" s="251" t="str">
        <f t="shared" si="109"/>
        <v/>
      </c>
      <c r="T123" s="407"/>
    </row>
    <row r="124" spans="1:20" ht="15" customHeight="1">
      <c r="A124" s="243">
        <f t="shared" si="55"/>
        <v>114</v>
      </c>
      <c r="B124" s="302"/>
      <c r="C124" s="288" t="s">
        <v>148</v>
      </c>
      <c r="D124" s="231"/>
      <c r="E124" s="245">
        <v>523</v>
      </c>
      <c r="F124" s="290">
        <f>'Qtr 1 Budget'!H124</f>
        <v>0</v>
      </c>
      <c r="G124" s="398"/>
      <c r="H124" s="291">
        <f t="shared" si="102"/>
        <v>0</v>
      </c>
      <c r="I124" s="393"/>
      <c r="J124" s="290">
        <f>'Qtr 1 Budget'!L124</f>
        <v>0</v>
      </c>
      <c r="K124" s="398"/>
      <c r="L124" s="291">
        <f t="shared" si="103"/>
        <v>0</v>
      </c>
      <c r="M124" s="399"/>
      <c r="N124" s="290">
        <f t="shared" si="104"/>
        <v>0</v>
      </c>
      <c r="O124" s="291">
        <f t="shared" si="105"/>
        <v>0</v>
      </c>
      <c r="P124" s="291">
        <f t="shared" si="106"/>
        <v>0</v>
      </c>
      <c r="Q124" s="289">
        <f t="shared" si="107"/>
        <v>0</v>
      </c>
      <c r="R124" s="251">
        <f t="shared" si="108"/>
        <v>0</v>
      </c>
      <c r="S124" s="251" t="str">
        <f t="shared" si="109"/>
        <v/>
      </c>
      <c r="T124" s="407"/>
    </row>
    <row r="125" spans="1:20" ht="15" customHeight="1">
      <c r="A125" s="243">
        <f t="shared" si="55"/>
        <v>115</v>
      </c>
      <c r="B125" s="302"/>
      <c r="C125" s="288" t="s">
        <v>149</v>
      </c>
      <c r="D125" s="231"/>
      <c r="E125" s="245">
        <v>524</v>
      </c>
      <c r="F125" s="290">
        <f>'Qtr 1 Budget'!H125</f>
        <v>0</v>
      </c>
      <c r="G125" s="398"/>
      <c r="H125" s="291">
        <f t="shared" si="102"/>
        <v>0</v>
      </c>
      <c r="I125" s="393"/>
      <c r="J125" s="290">
        <f>'Qtr 1 Budget'!L125</f>
        <v>0</v>
      </c>
      <c r="K125" s="398"/>
      <c r="L125" s="291">
        <f t="shared" si="103"/>
        <v>0</v>
      </c>
      <c r="M125" s="399"/>
      <c r="N125" s="290">
        <f t="shared" si="104"/>
        <v>0</v>
      </c>
      <c r="O125" s="291">
        <f t="shared" si="105"/>
        <v>0</v>
      </c>
      <c r="P125" s="291">
        <f t="shared" si="106"/>
        <v>0</v>
      </c>
      <c r="Q125" s="289">
        <f t="shared" si="107"/>
        <v>0</v>
      </c>
      <c r="R125" s="251">
        <f t="shared" si="108"/>
        <v>0</v>
      </c>
      <c r="S125" s="251" t="str">
        <f t="shared" si="109"/>
        <v/>
      </c>
      <c r="T125" s="407"/>
    </row>
    <row r="126" spans="1:20" ht="15" customHeight="1">
      <c r="A126" s="243">
        <f t="shared" si="55"/>
        <v>116</v>
      </c>
      <c r="B126" s="302"/>
      <c r="C126" s="244" t="s">
        <v>150</v>
      </c>
      <c r="D126" s="231"/>
      <c r="E126" s="245">
        <v>525</v>
      </c>
      <c r="F126" s="290">
        <f>'Qtr 1 Budget'!H126</f>
        <v>0</v>
      </c>
      <c r="G126" s="398"/>
      <c r="H126" s="291">
        <f t="shared" si="102"/>
        <v>0</v>
      </c>
      <c r="I126" s="393"/>
      <c r="J126" s="290">
        <f>'Qtr 1 Budget'!L126</f>
        <v>0</v>
      </c>
      <c r="K126" s="398"/>
      <c r="L126" s="291">
        <f t="shared" si="103"/>
        <v>0</v>
      </c>
      <c r="M126" s="399"/>
      <c r="N126" s="290">
        <f t="shared" si="104"/>
        <v>0</v>
      </c>
      <c r="O126" s="291">
        <f t="shared" si="105"/>
        <v>0</v>
      </c>
      <c r="P126" s="291">
        <f t="shared" si="106"/>
        <v>0</v>
      </c>
      <c r="Q126" s="289">
        <f t="shared" si="107"/>
        <v>0</v>
      </c>
      <c r="R126" s="251">
        <f t="shared" si="108"/>
        <v>0</v>
      </c>
      <c r="S126" s="251" t="str">
        <f t="shared" si="109"/>
        <v/>
      </c>
      <c r="T126" s="407"/>
    </row>
    <row r="127" spans="1:20" ht="17.25" customHeight="1">
      <c r="A127" s="243">
        <f t="shared" si="55"/>
        <v>117</v>
      </c>
      <c r="B127" s="244"/>
      <c r="C127" s="288" t="s">
        <v>115</v>
      </c>
      <c r="D127" s="231"/>
      <c r="E127" s="304" t="s">
        <v>100</v>
      </c>
      <c r="F127" s="290">
        <f>'Qtr 1 Budget'!H127</f>
        <v>0</v>
      </c>
      <c r="G127" s="398"/>
      <c r="H127" s="291">
        <f t="shared" si="102"/>
        <v>0</v>
      </c>
      <c r="I127" s="393"/>
      <c r="J127" s="290">
        <f>'Qtr 1 Budget'!L127</f>
        <v>0</v>
      </c>
      <c r="K127" s="398"/>
      <c r="L127" s="291">
        <f t="shared" si="103"/>
        <v>0</v>
      </c>
      <c r="M127" s="399"/>
      <c r="N127" s="290">
        <f t="shared" si="104"/>
        <v>0</v>
      </c>
      <c r="O127" s="291">
        <f t="shared" si="105"/>
        <v>0</v>
      </c>
      <c r="P127" s="291">
        <f t="shared" si="106"/>
        <v>0</v>
      </c>
      <c r="Q127" s="289">
        <f t="shared" si="107"/>
        <v>0</v>
      </c>
      <c r="R127" s="251">
        <f t="shared" si="108"/>
        <v>0</v>
      </c>
      <c r="S127" s="251" t="str">
        <f t="shared" si="109"/>
        <v/>
      </c>
      <c r="T127" s="407"/>
    </row>
    <row r="128" spans="1:20" ht="17.25" customHeight="1">
      <c r="A128" s="243">
        <f t="shared" si="55"/>
        <v>118</v>
      </c>
      <c r="B128" s="244"/>
      <c r="C128" s="244" t="s">
        <v>17</v>
      </c>
      <c r="D128" s="231"/>
      <c r="E128" s="245" t="s">
        <v>131</v>
      </c>
      <c r="F128" s="290">
        <f>'Qtr 1 Budget'!H128</f>
        <v>1500</v>
      </c>
      <c r="G128" s="398"/>
      <c r="H128" s="291">
        <f t="shared" si="102"/>
        <v>1500</v>
      </c>
      <c r="I128" s="393"/>
      <c r="J128" s="290">
        <f>'Qtr 1 Budget'!L128</f>
        <v>34421</v>
      </c>
      <c r="K128" s="398"/>
      <c r="L128" s="291">
        <f t="shared" si="103"/>
        <v>34421</v>
      </c>
      <c r="M128" s="399"/>
      <c r="N128" s="290">
        <f t="shared" si="104"/>
        <v>35921</v>
      </c>
      <c r="O128" s="291">
        <f t="shared" si="105"/>
        <v>0</v>
      </c>
      <c r="P128" s="291">
        <f t="shared" si="106"/>
        <v>35921</v>
      </c>
      <c r="Q128" s="289">
        <f t="shared" si="107"/>
        <v>0</v>
      </c>
      <c r="R128" s="251">
        <f t="shared" si="108"/>
        <v>9.8423298186405602E-3</v>
      </c>
      <c r="S128" s="251">
        <f t="shared" si="109"/>
        <v>0</v>
      </c>
      <c r="T128" s="407"/>
    </row>
    <row r="129" spans="1:20" ht="15" customHeight="1">
      <c r="A129" s="243">
        <f t="shared" si="55"/>
        <v>119</v>
      </c>
      <c r="B129" s="244"/>
      <c r="C129" s="288" t="s">
        <v>201</v>
      </c>
      <c r="D129" s="231"/>
      <c r="E129" s="245" t="s">
        <v>121</v>
      </c>
      <c r="F129" s="290">
        <f>'Qtr 1 Budget'!H129</f>
        <v>134347.63</v>
      </c>
      <c r="G129" s="398"/>
      <c r="H129" s="291">
        <f t="shared" si="102"/>
        <v>134347.63</v>
      </c>
      <c r="I129" s="393"/>
      <c r="J129" s="290">
        <f>'Qtr 1 Budget'!L129</f>
        <v>48121</v>
      </c>
      <c r="K129" s="398"/>
      <c r="L129" s="291">
        <f t="shared" si="103"/>
        <v>48121</v>
      </c>
      <c r="M129" s="399"/>
      <c r="N129" s="290">
        <f t="shared" si="104"/>
        <v>182468.63</v>
      </c>
      <c r="O129" s="291">
        <f t="shared" si="105"/>
        <v>0</v>
      </c>
      <c r="P129" s="291">
        <f t="shared" si="106"/>
        <v>182468.63</v>
      </c>
      <c r="Q129" s="289">
        <f t="shared" si="107"/>
        <v>0</v>
      </c>
      <c r="R129" s="251">
        <f t="shared" si="108"/>
        <v>4.9996281785459527E-2</v>
      </c>
      <c r="S129" s="251">
        <f t="shared" si="109"/>
        <v>0</v>
      </c>
      <c r="T129" s="407"/>
    </row>
    <row r="130" spans="1:20" ht="15" customHeight="1">
      <c r="A130" s="256">
        <f t="shared" si="55"/>
        <v>120</v>
      </c>
      <c r="B130" s="257"/>
      <c r="C130" s="257" t="s">
        <v>104</v>
      </c>
      <c r="D130" s="341"/>
      <c r="E130" s="293">
        <v>500</v>
      </c>
      <c r="F130" s="294">
        <f>SUM(F121:F129)</f>
        <v>176321.33000000002</v>
      </c>
      <c r="G130" s="295">
        <f t="shared" ref="G130:Q130" si="110">SUM(G121:G129)</f>
        <v>0</v>
      </c>
      <c r="H130" s="295">
        <f t="shared" si="110"/>
        <v>176321.33000000002</v>
      </c>
      <c r="I130" s="296">
        <f t="shared" si="110"/>
        <v>0</v>
      </c>
      <c r="J130" s="294">
        <f t="shared" si="110"/>
        <v>82542</v>
      </c>
      <c r="K130" s="295">
        <f t="shared" si="110"/>
        <v>0</v>
      </c>
      <c r="L130" s="295">
        <f t="shared" si="110"/>
        <v>82542</v>
      </c>
      <c r="M130" s="296">
        <f t="shared" si="110"/>
        <v>0</v>
      </c>
      <c r="N130" s="294">
        <f t="shared" si="110"/>
        <v>258863.33000000002</v>
      </c>
      <c r="O130" s="295">
        <f t="shared" si="110"/>
        <v>0</v>
      </c>
      <c r="P130" s="295">
        <f t="shared" si="110"/>
        <v>258863.33000000002</v>
      </c>
      <c r="Q130" s="297">
        <f t="shared" si="110"/>
        <v>0</v>
      </c>
      <c r="R130" s="263">
        <f t="shared" si="108"/>
        <v>7.0928378157946378E-2</v>
      </c>
      <c r="S130" s="263">
        <f t="shared" si="109"/>
        <v>0</v>
      </c>
      <c r="T130" s="408"/>
    </row>
    <row r="131" spans="1:20" ht="15" customHeight="1">
      <c r="A131" s="234">
        <f t="shared" si="55"/>
        <v>121</v>
      </c>
      <c r="B131" s="235" t="s">
        <v>83</v>
      </c>
      <c r="C131" s="235"/>
      <c r="D131" s="236"/>
      <c r="E131" s="237"/>
      <c r="F131" s="299"/>
      <c r="G131" s="300"/>
      <c r="H131" s="300"/>
      <c r="I131" s="240"/>
      <c r="J131" s="299"/>
      <c r="K131" s="300"/>
      <c r="L131" s="300"/>
      <c r="M131" s="301"/>
      <c r="N131" s="299"/>
      <c r="O131" s="300"/>
      <c r="P131" s="300"/>
      <c r="Q131" s="289"/>
      <c r="R131" s="251"/>
      <c r="S131" s="251"/>
      <c r="T131" s="414"/>
    </row>
    <row r="132" spans="1:20" ht="15" customHeight="1">
      <c r="A132" s="243">
        <f t="shared" si="55"/>
        <v>122</v>
      </c>
      <c r="B132" s="302"/>
      <c r="C132" s="303" t="s">
        <v>39</v>
      </c>
      <c r="D132" s="231"/>
      <c r="E132" s="245">
        <v>610</v>
      </c>
      <c r="F132" s="290">
        <f>'Qtr 1 Budget'!H132</f>
        <v>27320</v>
      </c>
      <c r="G132" s="398"/>
      <c r="H132" s="291">
        <f t="shared" ref="H132:H136" si="111">SUM(F132:G132)</f>
        <v>27320</v>
      </c>
      <c r="I132" s="393"/>
      <c r="J132" s="290">
        <f>'Qtr 1 Budget'!L132</f>
        <v>71450</v>
      </c>
      <c r="K132" s="398"/>
      <c r="L132" s="291">
        <f t="shared" ref="L132:L136" si="112">SUM(J132:K132)</f>
        <v>71450</v>
      </c>
      <c r="M132" s="399"/>
      <c r="N132" s="290">
        <f t="shared" ref="N132:N136" si="113">F132+J132</f>
        <v>98770</v>
      </c>
      <c r="O132" s="291">
        <f t="shared" ref="O132:O136" si="114">K132+G132</f>
        <v>0</v>
      </c>
      <c r="P132" s="291">
        <f t="shared" ref="P132:P136" si="115">SUM(N132:O132)</f>
        <v>98770</v>
      </c>
      <c r="Q132" s="289">
        <f t="shared" ref="Q132:Q136" si="116">M132+I132</f>
        <v>0</v>
      </c>
      <c r="R132" s="251">
        <f t="shared" ref="R132:R137" si="117">P132/$P$156</f>
        <v>2.7062913509844608E-2</v>
      </c>
      <c r="S132" s="251">
        <f t="shared" ref="S132:S137" si="118">IFERROR(Q132/P132,"")</f>
        <v>0</v>
      </c>
      <c r="T132" s="407"/>
    </row>
    <row r="133" spans="1:20" ht="15" customHeight="1">
      <c r="A133" s="243">
        <f t="shared" si="55"/>
        <v>123</v>
      </c>
      <c r="B133" s="302"/>
      <c r="C133" s="303" t="s">
        <v>71</v>
      </c>
      <c r="D133" s="231"/>
      <c r="E133" s="245" t="s">
        <v>18</v>
      </c>
      <c r="F133" s="290">
        <f>'Qtr 1 Budget'!H133</f>
        <v>35500</v>
      </c>
      <c r="G133" s="398"/>
      <c r="H133" s="291">
        <f t="shared" si="111"/>
        <v>35500</v>
      </c>
      <c r="I133" s="393"/>
      <c r="J133" s="290">
        <f>'Qtr 1 Budget'!L133</f>
        <v>0</v>
      </c>
      <c r="K133" s="398"/>
      <c r="L133" s="291">
        <f t="shared" si="112"/>
        <v>0</v>
      </c>
      <c r="M133" s="399"/>
      <c r="N133" s="290">
        <f t="shared" si="113"/>
        <v>35500</v>
      </c>
      <c r="O133" s="291">
        <f t="shared" si="114"/>
        <v>0</v>
      </c>
      <c r="P133" s="291">
        <f t="shared" si="115"/>
        <v>35500</v>
      </c>
      <c r="Q133" s="289">
        <f t="shared" si="116"/>
        <v>0</v>
      </c>
      <c r="R133" s="251">
        <f t="shared" si="117"/>
        <v>9.7269761020500525E-3</v>
      </c>
      <c r="S133" s="251">
        <f t="shared" si="118"/>
        <v>0</v>
      </c>
      <c r="T133" s="407"/>
    </row>
    <row r="134" spans="1:20" ht="17.25" customHeight="1">
      <c r="A134" s="243">
        <f t="shared" si="55"/>
        <v>124</v>
      </c>
      <c r="B134" s="302"/>
      <c r="C134" s="303" t="s">
        <v>37</v>
      </c>
      <c r="D134" s="231"/>
      <c r="E134" s="245" t="s">
        <v>101</v>
      </c>
      <c r="F134" s="290">
        <f>'Qtr 1 Budget'!H134</f>
        <v>29724</v>
      </c>
      <c r="G134" s="398"/>
      <c r="H134" s="291">
        <f t="shared" si="111"/>
        <v>29724</v>
      </c>
      <c r="I134" s="393"/>
      <c r="J134" s="290">
        <f>'Qtr 1 Budget'!L134</f>
        <v>0</v>
      </c>
      <c r="K134" s="398"/>
      <c r="L134" s="291">
        <f t="shared" si="112"/>
        <v>0</v>
      </c>
      <c r="M134" s="399"/>
      <c r="N134" s="290">
        <f t="shared" si="113"/>
        <v>29724</v>
      </c>
      <c r="O134" s="291">
        <f t="shared" si="114"/>
        <v>0</v>
      </c>
      <c r="P134" s="291">
        <f t="shared" si="115"/>
        <v>29724</v>
      </c>
      <c r="Q134" s="289">
        <f t="shared" si="116"/>
        <v>0</v>
      </c>
      <c r="R134" s="251">
        <f t="shared" si="117"/>
        <v>8.1443559903474853E-3</v>
      </c>
      <c r="S134" s="251">
        <f t="shared" si="118"/>
        <v>0</v>
      </c>
      <c r="T134" s="407"/>
    </row>
    <row r="135" spans="1:20" ht="17.25" customHeight="1">
      <c r="A135" s="243">
        <f t="shared" si="55"/>
        <v>125</v>
      </c>
      <c r="B135" s="302"/>
      <c r="C135" s="244" t="s">
        <v>72</v>
      </c>
      <c r="D135" s="231"/>
      <c r="E135" s="245" t="s">
        <v>132</v>
      </c>
      <c r="F135" s="290">
        <f>'Qtr 1 Budget'!H135</f>
        <v>1500</v>
      </c>
      <c r="G135" s="398"/>
      <c r="H135" s="291">
        <f t="shared" si="111"/>
        <v>1500</v>
      </c>
      <c r="I135" s="393"/>
      <c r="J135" s="290">
        <f>'Qtr 1 Budget'!L135</f>
        <v>0</v>
      </c>
      <c r="K135" s="398"/>
      <c r="L135" s="291">
        <f t="shared" si="112"/>
        <v>0</v>
      </c>
      <c r="M135" s="399"/>
      <c r="N135" s="290">
        <f t="shared" si="113"/>
        <v>1500</v>
      </c>
      <c r="O135" s="291">
        <f t="shared" si="114"/>
        <v>0</v>
      </c>
      <c r="P135" s="291">
        <f t="shared" si="115"/>
        <v>1500</v>
      </c>
      <c r="Q135" s="289">
        <f t="shared" si="116"/>
        <v>0</v>
      </c>
      <c r="R135" s="251">
        <f t="shared" si="117"/>
        <v>4.1099899022746696E-4</v>
      </c>
      <c r="S135" s="251">
        <f t="shared" si="118"/>
        <v>0</v>
      </c>
      <c r="T135" s="407"/>
    </row>
    <row r="136" spans="1:20" ht="15" customHeight="1">
      <c r="A136" s="243">
        <f t="shared" si="55"/>
        <v>126</v>
      </c>
      <c r="B136" s="302"/>
      <c r="C136" s="288" t="s">
        <v>202</v>
      </c>
      <c r="D136" s="231"/>
      <c r="E136" s="245" t="s">
        <v>38</v>
      </c>
      <c r="F136" s="290">
        <f>'Qtr 1 Budget'!H136</f>
        <v>15325</v>
      </c>
      <c r="G136" s="398"/>
      <c r="H136" s="291">
        <f t="shared" si="111"/>
        <v>15325</v>
      </c>
      <c r="I136" s="393"/>
      <c r="J136" s="290">
        <f>'Qtr 1 Budget'!L136</f>
        <v>0</v>
      </c>
      <c r="K136" s="398"/>
      <c r="L136" s="291">
        <f t="shared" si="112"/>
        <v>0</v>
      </c>
      <c r="M136" s="399"/>
      <c r="N136" s="290">
        <f t="shared" si="113"/>
        <v>15325</v>
      </c>
      <c r="O136" s="291">
        <f t="shared" si="114"/>
        <v>0</v>
      </c>
      <c r="P136" s="291">
        <f t="shared" si="115"/>
        <v>15325</v>
      </c>
      <c r="Q136" s="289">
        <f t="shared" si="116"/>
        <v>0</v>
      </c>
      <c r="R136" s="251">
        <f t="shared" si="117"/>
        <v>4.1990396834906208E-3</v>
      </c>
      <c r="S136" s="251">
        <f t="shared" si="118"/>
        <v>0</v>
      </c>
      <c r="T136" s="407"/>
    </row>
    <row r="137" spans="1:20" ht="15" customHeight="1">
      <c r="A137" s="256">
        <f t="shared" si="55"/>
        <v>127</v>
      </c>
      <c r="B137" s="257"/>
      <c r="C137" s="257" t="s">
        <v>84</v>
      </c>
      <c r="D137" s="341"/>
      <c r="E137" s="293">
        <v>600</v>
      </c>
      <c r="F137" s="294">
        <f>SUM(F132:F136)</f>
        <v>109369</v>
      </c>
      <c r="G137" s="295">
        <f t="shared" ref="G137:Q137" si="119">SUM(G132:G136)</f>
        <v>0</v>
      </c>
      <c r="H137" s="295">
        <f t="shared" si="119"/>
        <v>109369</v>
      </c>
      <c r="I137" s="296">
        <f t="shared" si="119"/>
        <v>0</v>
      </c>
      <c r="J137" s="294">
        <f t="shared" si="119"/>
        <v>71450</v>
      </c>
      <c r="K137" s="295">
        <f t="shared" si="119"/>
        <v>0</v>
      </c>
      <c r="L137" s="295">
        <f t="shared" si="119"/>
        <v>71450</v>
      </c>
      <c r="M137" s="296">
        <f t="shared" si="119"/>
        <v>0</v>
      </c>
      <c r="N137" s="294">
        <f t="shared" si="119"/>
        <v>180819</v>
      </c>
      <c r="O137" s="295">
        <f t="shared" si="119"/>
        <v>0</v>
      </c>
      <c r="P137" s="295">
        <f t="shared" si="119"/>
        <v>180819</v>
      </c>
      <c r="Q137" s="297">
        <f t="shared" si="119"/>
        <v>0</v>
      </c>
      <c r="R137" s="263">
        <f t="shared" si="117"/>
        <v>4.9544284275960235E-2</v>
      </c>
      <c r="S137" s="263">
        <f t="shared" si="118"/>
        <v>0</v>
      </c>
      <c r="T137" s="408"/>
    </row>
    <row r="138" spans="1:20" ht="15" customHeight="1">
      <c r="A138" s="234">
        <f t="shared" si="55"/>
        <v>128</v>
      </c>
      <c r="B138" s="235" t="s">
        <v>85</v>
      </c>
      <c r="C138" s="235"/>
      <c r="D138" s="236"/>
      <c r="E138" s="237"/>
      <c r="F138" s="299"/>
      <c r="G138" s="300"/>
      <c r="H138" s="300"/>
      <c r="I138" s="240"/>
      <c r="J138" s="299"/>
      <c r="K138" s="300"/>
      <c r="L138" s="300"/>
      <c r="M138" s="301"/>
      <c r="N138" s="299"/>
      <c r="O138" s="300"/>
      <c r="P138" s="300"/>
      <c r="Q138" s="289"/>
      <c r="R138" s="251"/>
      <c r="S138" s="251"/>
      <c r="T138" s="414"/>
    </row>
    <row r="139" spans="1:20" ht="15" customHeight="1">
      <c r="A139" s="243">
        <f t="shared" si="55"/>
        <v>129</v>
      </c>
      <c r="B139" s="302"/>
      <c r="C139" s="288" t="s">
        <v>122</v>
      </c>
      <c r="D139" s="231"/>
      <c r="E139" s="245">
        <v>710</v>
      </c>
      <c r="F139" s="290">
        <f>'Qtr 1 Budget'!H139</f>
        <v>0</v>
      </c>
      <c r="G139" s="398"/>
      <c r="H139" s="291">
        <f t="shared" ref="H139:H142" si="120">SUM(F139:G139)</f>
        <v>0</v>
      </c>
      <c r="I139" s="393"/>
      <c r="J139" s="290">
        <f>'Qtr 1 Budget'!L139</f>
        <v>0</v>
      </c>
      <c r="K139" s="398"/>
      <c r="L139" s="291">
        <f t="shared" ref="L139:L142" si="121">SUM(J139:K139)</f>
        <v>0</v>
      </c>
      <c r="M139" s="399"/>
      <c r="N139" s="290">
        <f t="shared" ref="N139:N142" si="122">F139+J139</f>
        <v>0</v>
      </c>
      <c r="O139" s="291">
        <f t="shared" ref="O139:O142" si="123">K139+G139</f>
        <v>0</v>
      </c>
      <c r="P139" s="291">
        <f t="shared" ref="P139:P142" si="124">SUM(N139:O139)</f>
        <v>0</v>
      </c>
      <c r="Q139" s="289">
        <f t="shared" ref="Q139:Q142" si="125">M139+I139</f>
        <v>0</v>
      </c>
      <c r="R139" s="251">
        <f t="shared" ref="R139:R143" si="126">P139/$P$156</f>
        <v>0</v>
      </c>
      <c r="S139" s="251" t="str">
        <f t="shared" ref="S139:S143" si="127">IFERROR(Q139/P139,"")</f>
        <v/>
      </c>
      <c r="T139" s="407"/>
    </row>
    <row r="140" spans="1:20" ht="17.25" customHeight="1">
      <c r="A140" s="243">
        <f t="shared" si="55"/>
        <v>130</v>
      </c>
      <c r="B140" s="302"/>
      <c r="C140" s="288" t="s">
        <v>73</v>
      </c>
      <c r="D140" s="231"/>
      <c r="E140" s="245">
        <v>720</v>
      </c>
      <c r="F140" s="290">
        <f>'Qtr 1 Budget'!H140</f>
        <v>0</v>
      </c>
      <c r="G140" s="398"/>
      <c r="H140" s="291">
        <f t="shared" si="120"/>
        <v>0</v>
      </c>
      <c r="I140" s="393"/>
      <c r="J140" s="290">
        <f>'Qtr 1 Budget'!L140</f>
        <v>0</v>
      </c>
      <c r="K140" s="398"/>
      <c r="L140" s="291">
        <f t="shared" si="121"/>
        <v>0</v>
      </c>
      <c r="M140" s="399"/>
      <c r="N140" s="290">
        <f t="shared" si="122"/>
        <v>0</v>
      </c>
      <c r="O140" s="291">
        <f t="shared" si="123"/>
        <v>0</v>
      </c>
      <c r="P140" s="291">
        <f t="shared" si="124"/>
        <v>0</v>
      </c>
      <c r="Q140" s="289">
        <f t="shared" si="125"/>
        <v>0</v>
      </c>
      <c r="R140" s="251">
        <f t="shared" si="126"/>
        <v>0</v>
      </c>
      <c r="S140" s="251" t="str">
        <f t="shared" si="127"/>
        <v/>
      </c>
      <c r="T140" s="407"/>
    </row>
    <row r="141" spans="1:20" ht="17.25" customHeight="1">
      <c r="A141" s="243">
        <f t="shared" si="55"/>
        <v>131</v>
      </c>
      <c r="B141" s="302"/>
      <c r="C141" s="303" t="s">
        <v>19</v>
      </c>
      <c r="D141" s="231"/>
      <c r="E141" s="245" t="s">
        <v>123</v>
      </c>
      <c r="F141" s="290">
        <f>'Qtr 1 Budget'!H141</f>
        <v>0</v>
      </c>
      <c r="G141" s="398"/>
      <c r="H141" s="291">
        <f t="shared" si="120"/>
        <v>0</v>
      </c>
      <c r="I141" s="393"/>
      <c r="J141" s="290">
        <f>'Qtr 1 Budget'!L141</f>
        <v>0</v>
      </c>
      <c r="K141" s="398"/>
      <c r="L141" s="291">
        <f t="shared" si="121"/>
        <v>0</v>
      </c>
      <c r="M141" s="399"/>
      <c r="N141" s="290">
        <f t="shared" si="122"/>
        <v>0</v>
      </c>
      <c r="O141" s="291">
        <f t="shared" si="123"/>
        <v>0</v>
      </c>
      <c r="P141" s="291">
        <f t="shared" si="124"/>
        <v>0</v>
      </c>
      <c r="Q141" s="289">
        <f t="shared" si="125"/>
        <v>0</v>
      </c>
      <c r="R141" s="251">
        <f t="shared" si="126"/>
        <v>0</v>
      </c>
      <c r="S141" s="251" t="str">
        <f t="shared" si="127"/>
        <v/>
      </c>
      <c r="T141" s="407"/>
    </row>
    <row r="142" spans="1:20" ht="14.25" customHeight="1">
      <c r="A142" s="243">
        <f t="shared" ref="A142:A156" si="128">A141+1</f>
        <v>132</v>
      </c>
      <c r="B142" s="244"/>
      <c r="C142" s="303" t="s">
        <v>203</v>
      </c>
      <c r="D142" s="231"/>
      <c r="E142" s="245" t="s">
        <v>124</v>
      </c>
      <c r="F142" s="290">
        <f>'Qtr 1 Budget'!H142</f>
        <v>0</v>
      </c>
      <c r="G142" s="398"/>
      <c r="H142" s="291">
        <f t="shared" si="120"/>
        <v>0</v>
      </c>
      <c r="I142" s="393"/>
      <c r="J142" s="290">
        <f>'Qtr 1 Budget'!L142</f>
        <v>10310</v>
      </c>
      <c r="K142" s="398"/>
      <c r="L142" s="291">
        <f t="shared" si="121"/>
        <v>10310</v>
      </c>
      <c r="M142" s="399"/>
      <c r="N142" s="290">
        <f t="shared" si="122"/>
        <v>10310</v>
      </c>
      <c r="O142" s="291">
        <f t="shared" si="123"/>
        <v>0</v>
      </c>
      <c r="P142" s="291">
        <f t="shared" si="124"/>
        <v>10310</v>
      </c>
      <c r="Q142" s="289">
        <f t="shared" si="125"/>
        <v>0</v>
      </c>
      <c r="R142" s="251">
        <f t="shared" si="126"/>
        <v>2.8249330594967898E-3</v>
      </c>
      <c r="S142" s="251">
        <f t="shared" si="127"/>
        <v>0</v>
      </c>
      <c r="T142" s="407"/>
    </row>
    <row r="143" spans="1:20" ht="15" customHeight="1">
      <c r="A143" s="256">
        <f t="shared" si="128"/>
        <v>133</v>
      </c>
      <c r="B143" s="257"/>
      <c r="C143" s="257" t="s">
        <v>86</v>
      </c>
      <c r="D143" s="341"/>
      <c r="E143" s="293">
        <v>700</v>
      </c>
      <c r="F143" s="294">
        <f>SUM(F139:F142)</f>
        <v>0</v>
      </c>
      <c r="G143" s="295">
        <f t="shared" ref="G143:Q143" si="129">SUM(G139:G142)</f>
        <v>0</v>
      </c>
      <c r="H143" s="295">
        <f t="shared" si="129"/>
        <v>0</v>
      </c>
      <c r="I143" s="296">
        <f t="shared" si="129"/>
        <v>0</v>
      </c>
      <c r="J143" s="294">
        <f t="shared" si="129"/>
        <v>10310</v>
      </c>
      <c r="K143" s="295">
        <f t="shared" si="129"/>
        <v>0</v>
      </c>
      <c r="L143" s="295">
        <f t="shared" si="129"/>
        <v>10310</v>
      </c>
      <c r="M143" s="296">
        <f t="shared" si="129"/>
        <v>0</v>
      </c>
      <c r="N143" s="294">
        <f t="shared" si="129"/>
        <v>10310</v>
      </c>
      <c r="O143" s="295">
        <f t="shared" si="129"/>
        <v>0</v>
      </c>
      <c r="P143" s="295">
        <f t="shared" si="129"/>
        <v>10310</v>
      </c>
      <c r="Q143" s="297">
        <f t="shared" si="129"/>
        <v>0</v>
      </c>
      <c r="R143" s="263">
        <f t="shared" si="126"/>
        <v>2.8249330594967898E-3</v>
      </c>
      <c r="S143" s="263">
        <f t="shared" si="127"/>
        <v>0</v>
      </c>
      <c r="T143" s="408"/>
    </row>
    <row r="144" spans="1:20" ht="15" customHeight="1">
      <c r="A144" s="234">
        <f t="shared" si="128"/>
        <v>134</v>
      </c>
      <c r="B144" s="235" t="s">
        <v>87</v>
      </c>
      <c r="C144" s="235"/>
      <c r="D144" s="236"/>
      <c r="E144" s="237"/>
      <c r="F144" s="299"/>
      <c r="G144" s="300"/>
      <c r="H144" s="300"/>
      <c r="I144" s="240"/>
      <c r="J144" s="299"/>
      <c r="K144" s="300"/>
      <c r="L144" s="300"/>
      <c r="M144" s="301"/>
      <c r="N144" s="299"/>
      <c r="O144" s="300"/>
      <c r="P144" s="300"/>
      <c r="Q144" s="289"/>
      <c r="R144" s="251"/>
      <c r="S144" s="251"/>
      <c r="T144" s="414"/>
    </row>
    <row r="145" spans="1:20" ht="15" customHeight="1">
      <c r="A145" s="243">
        <f t="shared" si="128"/>
        <v>135</v>
      </c>
      <c r="B145" s="302"/>
      <c r="C145" s="303" t="s">
        <v>144</v>
      </c>
      <c r="D145" s="231"/>
      <c r="E145" s="245">
        <v>810</v>
      </c>
      <c r="F145" s="290">
        <f>'Qtr 1 Budget'!H145</f>
        <v>7768.4151880043701</v>
      </c>
      <c r="G145" s="398"/>
      <c r="H145" s="291">
        <f t="shared" ref="H145:H149" si="130">SUM(F145:G145)</f>
        <v>7768.4151880043701</v>
      </c>
      <c r="I145" s="393"/>
      <c r="J145" s="290">
        <f>'Qtr 1 Budget'!L145</f>
        <v>0</v>
      </c>
      <c r="K145" s="398"/>
      <c r="L145" s="291">
        <f t="shared" ref="L145:L149" si="131">SUM(J145:K145)</f>
        <v>0</v>
      </c>
      <c r="M145" s="399"/>
      <c r="N145" s="290">
        <f t="shared" ref="N145:N149" si="132">F145+J145</f>
        <v>7768.4151880043701</v>
      </c>
      <c r="O145" s="291">
        <f t="shared" ref="O145:O149" si="133">K145+G145</f>
        <v>0</v>
      </c>
      <c r="P145" s="291">
        <f t="shared" ref="P145:P149" si="134">SUM(N145:O145)</f>
        <v>7768.4151880043701</v>
      </c>
      <c r="Q145" s="289">
        <f t="shared" ref="Q145:Q149" si="135">M145+I145</f>
        <v>0</v>
      </c>
      <c r="R145" s="251">
        <f t="shared" ref="R145:R150" si="136">P145/$P$156</f>
        <v>2.1285405319583428E-3</v>
      </c>
      <c r="S145" s="251">
        <f t="shared" ref="S145:S150" si="137">IFERROR(Q145/P145,"")</f>
        <v>0</v>
      </c>
      <c r="T145" s="407"/>
    </row>
    <row r="146" spans="1:20" ht="15" customHeight="1">
      <c r="A146" s="243">
        <f t="shared" si="128"/>
        <v>136</v>
      </c>
      <c r="B146" s="302"/>
      <c r="C146" s="303" t="s">
        <v>145</v>
      </c>
      <c r="D146" s="231"/>
      <c r="E146" s="245">
        <v>810</v>
      </c>
      <c r="F146" s="290">
        <f>'Qtr 1 Budget'!H146</f>
        <v>1375</v>
      </c>
      <c r="G146" s="398"/>
      <c r="H146" s="291">
        <f t="shared" si="130"/>
        <v>1375</v>
      </c>
      <c r="I146" s="393"/>
      <c r="J146" s="290">
        <f>'Qtr 1 Budget'!L146</f>
        <v>0</v>
      </c>
      <c r="K146" s="398"/>
      <c r="L146" s="291">
        <f t="shared" si="131"/>
        <v>0</v>
      </c>
      <c r="M146" s="399"/>
      <c r="N146" s="290">
        <f t="shared" si="132"/>
        <v>1375</v>
      </c>
      <c r="O146" s="291">
        <f t="shared" si="133"/>
        <v>0</v>
      </c>
      <c r="P146" s="291">
        <f t="shared" si="134"/>
        <v>1375</v>
      </c>
      <c r="Q146" s="289">
        <f t="shared" si="135"/>
        <v>0</v>
      </c>
      <c r="R146" s="251">
        <f t="shared" si="136"/>
        <v>3.7674907437517806E-4</v>
      </c>
      <c r="S146" s="251">
        <f t="shared" si="137"/>
        <v>0</v>
      </c>
      <c r="T146" s="407"/>
    </row>
    <row r="147" spans="1:20" ht="17.25" customHeight="1">
      <c r="A147" s="243">
        <f t="shared" si="128"/>
        <v>137</v>
      </c>
      <c r="B147" s="302"/>
      <c r="C147" s="288" t="s">
        <v>25</v>
      </c>
      <c r="D147" s="231"/>
      <c r="E147" s="245">
        <v>830</v>
      </c>
      <c r="F147" s="290">
        <f>'Qtr 1 Budget'!H147</f>
        <v>0</v>
      </c>
      <c r="G147" s="398"/>
      <c r="H147" s="291">
        <f t="shared" si="130"/>
        <v>0</v>
      </c>
      <c r="I147" s="393"/>
      <c r="J147" s="290">
        <f>'Qtr 1 Budget'!L147</f>
        <v>0</v>
      </c>
      <c r="K147" s="398"/>
      <c r="L147" s="291">
        <f t="shared" si="131"/>
        <v>0</v>
      </c>
      <c r="M147" s="399"/>
      <c r="N147" s="290">
        <f t="shared" si="132"/>
        <v>0</v>
      </c>
      <c r="O147" s="291">
        <f t="shared" si="133"/>
        <v>0</v>
      </c>
      <c r="P147" s="291">
        <f t="shared" si="134"/>
        <v>0</v>
      </c>
      <c r="Q147" s="289">
        <f t="shared" si="135"/>
        <v>0</v>
      </c>
      <c r="R147" s="251">
        <f t="shared" si="136"/>
        <v>0</v>
      </c>
      <c r="S147" s="251" t="str">
        <f t="shared" si="137"/>
        <v/>
      </c>
      <c r="T147" s="407"/>
    </row>
    <row r="148" spans="1:20" ht="17.25" customHeight="1">
      <c r="A148" s="243">
        <f t="shared" si="128"/>
        <v>138</v>
      </c>
      <c r="B148" s="302"/>
      <c r="C148" s="288" t="s">
        <v>127</v>
      </c>
      <c r="D148" s="231"/>
      <c r="E148" s="245">
        <v>831</v>
      </c>
      <c r="F148" s="290">
        <f>'Qtr 1 Budget'!H148</f>
        <v>0</v>
      </c>
      <c r="G148" s="398"/>
      <c r="H148" s="291">
        <f t="shared" si="130"/>
        <v>0</v>
      </c>
      <c r="I148" s="393"/>
      <c r="J148" s="290">
        <f>'Qtr 1 Budget'!L148</f>
        <v>0</v>
      </c>
      <c r="K148" s="398"/>
      <c r="L148" s="291">
        <f t="shared" si="131"/>
        <v>0</v>
      </c>
      <c r="M148" s="399"/>
      <c r="N148" s="290">
        <f t="shared" si="132"/>
        <v>0</v>
      </c>
      <c r="O148" s="291">
        <f t="shared" si="133"/>
        <v>0</v>
      </c>
      <c r="P148" s="291">
        <f t="shared" si="134"/>
        <v>0</v>
      </c>
      <c r="Q148" s="289">
        <f t="shared" si="135"/>
        <v>0</v>
      </c>
      <c r="R148" s="251">
        <f t="shared" si="136"/>
        <v>0</v>
      </c>
      <c r="S148" s="251" t="str">
        <f t="shared" si="137"/>
        <v/>
      </c>
      <c r="T148" s="407"/>
    </row>
    <row r="149" spans="1:20" ht="15" customHeight="1">
      <c r="A149" s="243">
        <f t="shared" si="128"/>
        <v>139</v>
      </c>
      <c r="B149" s="302"/>
      <c r="C149" s="288" t="s">
        <v>204</v>
      </c>
      <c r="D149" s="231"/>
      <c r="E149" s="245" t="s">
        <v>125</v>
      </c>
      <c r="F149" s="290">
        <f>'Qtr 1 Budget'!H149</f>
        <v>0</v>
      </c>
      <c r="G149" s="398"/>
      <c r="H149" s="291">
        <f t="shared" si="130"/>
        <v>0</v>
      </c>
      <c r="I149" s="393"/>
      <c r="J149" s="290">
        <f>'Qtr 1 Budget'!L149</f>
        <v>0</v>
      </c>
      <c r="K149" s="398"/>
      <c r="L149" s="291">
        <f t="shared" si="131"/>
        <v>0</v>
      </c>
      <c r="M149" s="399"/>
      <c r="N149" s="290">
        <f t="shared" si="132"/>
        <v>0</v>
      </c>
      <c r="O149" s="291">
        <f t="shared" si="133"/>
        <v>0</v>
      </c>
      <c r="P149" s="291">
        <f t="shared" si="134"/>
        <v>0</v>
      </c>
      <c r="Q149" s="289">
        <f t="shared" si="135"/>
        <v>0</v>
      </c>
      <c r="R149" s="251">
        <f t="shared" si="136"/>
        <v>0</v>
      </c>
      <c r="S149" s="251" t="str">
        <f t="shared" si="137"/>
        <v/>
      </c>
      <c r="T149" s="407"/>
    </row>
    <row r="150" spans="1:20" ht="15" customHeight="1">
      <c r="A150" s="243">
        <f t="shared" si="128"/>
        <v>140</v>
      </c>
      <c r="B150" s="257"/>
      <c r="C150" s="257" t="s">
        <v>88</v>
      </c>
      <c r="D150" s="341"/>
      <c r="E150" s="293">
        <v>800</v>
      </c>
      <c r="F150" s="294">
        <f>SUM(F145:F149)</f>
        <v>9143.4151880043701</v>
      </c>
      <c r="G150" s="295">
        <f t="shared" ref="G150:Q150" si="138">SUM(G145:G149)</f>
        <v>0</v>
      </c>
      <c r="H150" s="295">
        <f t="shared" si="138"/>
        <v>9143.4151880043701</v>
      </c>
      <c r="I150" s="296">
        <f t="shared" si="138"/>
        <v>0</v>
      </c>
      <c r="J150" s="294">
        <f t="shared" si="138"/>
        <v>0</v>
      </c>
      <c r="K150" s="295">
        <f t="shared" si="138"/>
        <v>0</v>
      </c>
      <c r="L150" s="295">
        <f t="shared" si="138"/>
        <v>0</v>
      </c>
      <c r="M150" s="296">
        <f t="shared" si="138"/>
        <v>0</v>
      </c>
      <c r="N150" s="294">
        <f t="shared" si="138"/>
        <v>9143.4151880043701</v>
      </c>
      <c r="O150" s="295">
        <f t="shared" si="138"/>
        <v>0</v>
      </c>
      <c r="P150" s="295">
        <f t="shared" si="138"/>
        <v>9143.4151880043701</v>
      </c>
      <c r="Q150" s="297">
        <f t="shared" si="138"/>
        <v>0</v>
      </c>
      <c r="R150" s="263">
        <f t="shared" si="136"/>
        <v>2.5052896063335207E-3</v>
      </c>
      <c r="S150" s="263">
        <f t="shared" si="137"/>
        <v>0</v>
      </c>
      <c r="T150" s="408"/>
    </row>
    <row r="151" spans="1:20" ht="15" customHeight="1">
      <c r="A151" s="342">
        <f t="shared" si="128"/>
        <v>141</v>
      </c>
      <c r="B151" s="235" t="s">
        <v>90</v>
      </c>
      <c r="C151" s="235"/>
      <c r="D151" s="236"/>
      <c r="E151" s="237"/>
      <c r="F151" s="299"/>
      <c r="G151" s="300"/>
      <c r="H151" s="300"/>
      <c r="I151" s="240"/>
      <c r="J151" s="299"/>
      <c r="K151" s="300"/>
      <c r="L151" s="300"/>
      <c r="M151" s="301"/>
      <c r="N151" s="299"/>
      <c r="O151" s="300"/>
      <c r="P151" s="300"/>
      <c r="Q151" s="289"/>
      <c r="R151" s="251"/>
      <c r="S151" s="251"/>
      <c r="T151" s="414"/>
    </row>
    <row r="152" spans="1:20" ht="17.25" customHeight="1">
      <c r="A152" s="243">
        <f t="shared" si="128"/>
        <v>142</v>
      </c>
      <c r="B152" s="302"/>
      <c r="C152" s="244" t="s">
        <v>20</v>
      </c>
      <c r="D152" s="231"/>
      <c r="E152" s="245">
        <v>933</v>
      </c>
      <c r="F152" s="290">
        <f>'Qtr 1 Budget'!H152</f>
        <v>564945</v>
      </c>
      <c r="G152" s="398"/>
      <c r="H152" s="291">
        <f t="shared" ref="H152:H154" si="139">SUM(F152:G152)</f>
        <v>564945</v>
      </c>
      <c r="I152" s="393"/>
      <c r="J152" s="290">
        <f>'Qtr 1 Budget'!L152</f>
        <v>16659</v>
      </c>
      <c r="K152" s="398"/>
      <c r="L152" s="291">
        <f t="shared" ref="L152:L154" si="140">SUM(J152:K152)</f>
        <v>16659</v>
      </c>
      <c r="M152" s="399"/>
      <c r="N152" s="290">
        <f t="shared" ref="N152:N154" si="141">F152+J152</f>
        <v>581604</v>
      </c>
      <c r="O152" s="291">
        <f t="shared" ref="O152:O154" si="142">K152+G152</f>
        <v>0</v>
      </c>
      <c r="P152" s="291">
        <f t="shared" ref="P152:P154" si="143">SUM(N152:O152)</f>
        <v>581604</v>
      </c>
      <c r="Q152" s="289">
        <f t="shared" ref="Q152:Q154" si="144">M152+I152</f>
        <v>0</v>
      </c>
      <c r="R152" s="251">
        <f t="shared" ref="R152:R156" si="145">P152/$P$156</f>
        <v>0.15935910447483714</v>
      </c>
      <c r="S152" s="251">
        <f t="shared" ref="S152:S156" si="146">IFERROR(Q152/P152,"")</f>
        <v>0</v>
      </c>
      <c r="T152" s="407"/>
    </row>
    <row r="153" spans="1:20" ht="17.25" customHeight="1">
      <c r="A153" s="243">
        <f t="shared" si="128"/>
        <v>143</v>
      </c>
      <c r="B153" s="302"/>
      <c r="C153" s="244" t="s">
        <v>205</v>
      </c>
      <c r="D153" s="231"/>
      <c r="E153" s="245" t="s">
        <v>126</v>
      </c>
      <c r="F153" s="290">
        <f>'Qtr 1 Budget'!H153</f>
        <v>0</v>
      </c>
      <c r="G153" s="398"/>
      <c r="H153" s="291">
        <f t="shared" si="139"/>
        <v>0</v>
      </c>
      <c r="I153" s="393"/>
      <c r="J153" s="290">
        <f>'Qtr 1 Budget'!L153</f>
        <v>0</v>
      </c>
      <c r="K153" s="398"/>
      <c r="L153" s="291">
        <f t="shared" si="140"/>
        <v>0</v>
      </c>
      <c r="M153" s="399"/>
      <c r="N153" s="290">
        <f t="shared" si="141"/>
        <v>0</v>
      </c>
      <c r="O153" s="291">
        <f t="shared" si="142"/>
        <v>0</v>
      </c>
      <c r="P153" s="291">
        <f t="shared" si="143"/>
        <v>0</v>
      </c>
      <c r="Q153" s="289">
        <f t="shared" si="144"/>
        <v>0</v>
      </c>
      <c r="R153" s="251">
        <f t="shared" si="145"/>
        <v>0</v>
      </c>
      <c r="S153" s="251" t="str">
        <f t="shared" si="146"/>
        <v/>
      </c>
      <c r="T153" s="407"/>
    </row>
    <row r="154" spans="1:20" ht="15" customHeight="1">
      <c r="A154" s="243">
        <f t="shared" si="128"/>
        <v>144</v>
      </c>
      <c r="B154" s="396"/>
      <c r="C154" s="403"/>
      <c r="D154" s="394"/>
      <c r="E154" s="395"/>
      <c r="F154" s="290">
        <f>'Qtr 1 Budget'!H154</f>
        <v>0</v>
      </c>
      <c r="G154" s="398"/>
      <c r="H154" s="291">
        <f t="shared" si="139"/>
        <v>0</v>
      </c>
      <c r="I154" s="393"/>
      <c r="J154" s="290">
        <f>'Qtr 1 Budget'!L154</f>
        <v>0</v>
      </c>
      <c r="K154" s="398"/>
      <c r="L154" s="291">
        <f t="shared" si="140"/>
        <v>0</v>
      </c>
      <c r="M154" s="399"/>
      <c r="N154" s="290">
        <f t="shared" si="141"/>
        <v>0</v>
      </c>
      <c r="O154" s="291">
        <f t="shared" si="142"/>
        <v>0</v>
      </c>
      <c r="P154" s="291">
        <f t="shared" si="143"/>
        <v>0</v>
      </c>
      <c r="Q154" s="289">
        <f t="shared" si="144"/>
        <v>0</v>
      </c>
      <c r="R154" s="251">
        <f t="shared" si="145"/>
        <v>0</v>
      </c>
      <c r="S154" s="251" t="str">
        <f t="shared" si="146"/>
        <v/>
      </c>
      <c r="T154" s="407"/>
    </row>
    <row r="155" spans="1:20" ht="21" customHeight="1">
      <c r="A155" s="343">
        <f t="shared" si="128"/>
        <v>145</v>
      </c>
      <c r="B155" s="257"/>
      <c r="C155" s="257" t="s">
        <v>89</v>
      </c>
      <c r="D155" s="258"/>
      <c r="E155" s="293">
        <v>900</v>
      </c>
      <c r="F155" s="294">
        <f>SUM(F152:F154)</f>
        <v>564945</v>
      </c>
      <c r="G155" s="295">
        <f t="shared" ref="G155:Q155" si="147">SUM(G152:G154)</f>
        <v>0</v>
      </c>
      <c r="H155" s="295">
        <f t="shared" si="147"/>
        <v>564945</v>
      </c>
      <c r="I155" s="296">
        <f t="shared" si="147"/>
        <v>0</v>
      </c>
      <c r="J155" s="294">
        <f t="shared" si="147"/>
        <v>16659</v>
      </c>
      <c r="K155" s="295">
        <f t="shared" si="147"/>
        <v>0</v>
      </c>
      <c r="L155" s="295">
        <f t="shared" si="147"/>
        <v>16659</v>
      </c>
      <c r="M155" s="296">
        <f t="shared" si="147"/>
        <v>0</v>
      </c>
      <c r="N155" s="294">
        <f t="shared" si="147"/>
        <v>581604</v>
      </c>
      <c r="O155" s="295">
        <f t="shared" si="147"/>
        <v>0</v>
      </c>
      <c r="P155" s="295">
        <f t="shared" si="147"/>
        <v>581604</v>
      </c>
      <c r="Q155" s="297">
        <f t="shared" si="147"/>
        <v>0</v>
      </c>
      <c r="R155" s="344">
        <f t="shared" si="145"/>
        <v>0.15935910447483714</v>
      </c>
      <c r="S155" s="344">
        <f t="shared" si="146"/>
        <v>0</v>
      </c>
      <c r="T155" s="421"/>
    </row>
    <row r="156" spans="1:20" ht="18.75" customHeight="1" thickBot="1">
      <c r="A156" s="220">
        <f t="shared" si="128"/>
        <v>146</v>
      </c>
      <c r="B156" s="189"/>
      <c r="C156" s="189"/>
      <c r="D156" s="200" t="s">
        <v>21</v>
      </c>
      <c r="E156" s="201" t="s">
        <v>22</v>
      </c>
      <c r="F156" s="222">
        <f>F97+F106+F112+F119+F130+F137+F143+F150+F155</f>
        <v>3205787.0031880043</v>
      </c>
      <c r="G156" s="225">
        <f t="shared" ref="G156:Q156" si="148">G97+G106+G112+G119+G130+G137+G143+G150+G155</f>
        <v>0</v>
      </c>
      <c r="H156" s="225">
        <f t="shared" si="148"/>
        <v>3205787.0031880043</v>
      </c>
      <c r="I156" s="193">
        <f t="shared" si="148"/>
        <v>0</v>
      </c>
      <c r="J156" s="222">
        <f t="shared" si="148"/>
        <v>443857</v>
      </c>
      <c r="K156" s="225">
        <f t="shared" si="148"/>
        <v>0</v>
      </c>
      <c r="L156" s="225">
        <f t="shared" si="148"/>
        <v>443857</v>
      </c>
      <c r="M156" s="193">
        <f t="shared" si="148"/>
        <v>0</v>
      </c>
      <c r="N156" s="222">
        <f t="shared" si="148"/>
        <v>3649644.0031880043</v>
      </c>
      <c r="O156" s="225">
        <f t="shared" si="148"/>
        <v>0</v>
      </c>
      <c r="P156" s="225">
        <f t="shared" si="148"/>
        <v>3649644.0031880043</v>
      </c>
      <c r="Q156" s="192">
        <f t="shared" si="148"/>
        <v>0</v>
      </c>
      <c r="R156" s="194">
        <f t="shared" si="145"/>
        <v>1</v>
      </c>
      <c r="S156" s="194">
        <f t="shared" si="146"/>
        <v>0</v>
      </c>
      <c r="T156" s="415"/>
    </row>
    <row r="157" spans="1:20" ht="18.75" customHeight="1" thickTop="1" thickBot="1">
      <c r="A157" s="132"/>
      <c r="B157" s="71"/>
      <c r="C157" s="71"/>
      <c r="D157" s="71"/>
      <c r="E157" s="72"/>
      <c r="F157" s="1"/>
      <c r="G157" s="1"/>
      <c r="H157" s="1"/>
      <c r="I157" s="73"/>
      <c r="J157" s="1"/>
      <c r="K157" s="1"/>
      <c r="L157" s="1"/>
      <c r="M157" s="1"/>
      <c r="N157" s="1"/>
      <c r="O157" s="1"/>
      <c r="P157" s="1"/>
      <c r="Q157" s="69"/>
      <c r="R157" s="69"/>
      <c r="S157" s="69"/>
      <c r="T157" s="69"/>
    </row>
    <row r="158" spans="1:20" ht="18.75" customHeight="1" thickTop="1">
      <c r="A158" s="132"/>
      <c r="B158" s="69"/>
      <c r="C158" s="72"/>
      <c r="D158" s="212"/>
      <c r="E158" s="213" t="s">
        <v>105</v>
      </c>
      <c r="F158" s="202">
        <f>F85-F156</f>
        <v>1579.0720137436874</v>
      </c>
      <c r="G158" s="203">
        <f t="shared" ref="G158:Q158" si="149">G85-G156</f>
        <v>0</v>
      </c>
      <c r="H158" s="203">
        <f t="shared" si="149"/>
        <v>1579.0720137436874</v>
      </c>
      <c r="I158" s="203">
        <f t="shared" si="149"/>
        <v>0</v>
      </c>
      <c r="J158" s="203">
        <f t="shared" si="149"/>
        <v>0</v>
      </c>
      <c r="K158" s="203">
        <f t="shared" si="149"/>
        <v>0</v>
      </c>
      <c r="L158" s="203">
        <f t="shared" si="149"/>
        <v>0</v>
      </c>
      <c r="M158" s="203">
        <f t="shared" si="149"/>
        <v>0</v>
      </c>
      <c r="N158" s="203">
        <f t="shared" si="149"/>
        <v>1579.0720137436874</v>
      </c>
      <c r="O158" s="203">
        <f t="shared" si="149"/>
        <v>0</v>
      </c>
      <c r="P158" s="203">
        <f t="shared" si="149"/>
        <v>1579.0720137436874</v>
      </c>
      <c r="Q158" s="204">
        <f t="shared" si="149"/>
        <v>0</v>
      </c>
      <c r="R158" s="69"/>
      <c r="S158" s="69"/>
      <c r="T158" s="210" t="s">
        <v>158</v>
      </c>
    </row>
    <row r="159" spans="1:20" ht="18.75" customHeight="1" thickBot="1">
      <c r="A159" s="132"/>
      <c r="B159" s="69"/>
      <c r="C159" s="72"/>
      <c r="D159" s="214"/>
      <c r="E159" s="215" t="s">
        <v>106</v>
      </c>
      <c r="F159" s="205">
        <f>'Qtr 1 Budget'!H159</f>
        <v>668751.30000000075</v>
      </c>
      <c r="G159" s="38"/>
      <c r="H159" s="38">
        <f>F159</f>
        <v>668751.30000000075</v>
      </c>
      <c r="I159" s="38"/>
      <c r="J159" s="38">
        <f>'Qtr 1 Budget'!L159</f>
        <v>0.11999999987892807</v>
      </c>
      <c r="K159" s="38"/>
      <c r="L159" s="38">
        <f>J159</f>
        <v>0.11999999987892807</v>
      </c>
      <c r="M159" s="38"/>
      <c r="N159" s="38">
        <f>F159+J159</f>
        <v>668751.42000000062</v>
      </c>
      <c r="O159" s="38"/>
      <c r="P159" s="38">
        <f>N159</f>
        <v>668751.42000000062</v>
      </c>
      <c r="Q159" s="206"/>
      <c r="R159" s="69"/>
      <c r="S159" s="69"/>
      <c r="T159" s="211">
        <f>H160/H85</f>
        <v>0.20899715102573058</v>
      </c>
    </row>
    <row r="160" spans="1:20" ht="15" customHeight="1" thickTop="1" thickBot="1">
      <c r="A160" s="132"/>
      <c r="B160" s="69"/>
      <c r="C160" s="72"/>
      <c r="D160" s="216"/>
      <c r="E160" s="217" t="s">
        <v>107</v>
      </c>
      <c r="F160" s="207">
        <f>SUM(F158:F159)</f>
        <v>670330.37201374443</v>
      </c>
      <c r="G160" s="208">
        <f t="shared" ref="G160:Q160" si="150">SUM(G158:G159)</f>
        <v>0</v>
      </c>
      <c r="H160" s="208">
        <f t="shared" si="150"/>
        <v>670330.37201374443</v>
      </c>
      <c r="I160" s="208">
        <f t="shared" si="150"/>
        <v>0</v>
      </c>
      <c r="J160" s="208">
        <f t="shared" si="150"/>
        <v>0.11999999987892807</v>
      </c>
      <c r="K160" s="208">
        <f t="shared" si="150"/>
        <v>0</v>
      </c>
      <c r="L160" s="208">
        <f t="shared" si="150"/>
        <v>0.11999999987892807</v>
      </c>
      <c r="M160" s="208">
        <f t="shared" si="150"/>
        <v>0</v>
      </c>
      <c r="N160" s="208">
        <f t="shared" si="150"/>
        <v>670330.49201374431</v>
      </c>
      <c r="O160" s="208">
        <f t="shared" si="150"/>
        <v>0</v>
      </c>
      <c r="P160" s="208">
        <f t="shared" si="150"/>
        <v>670330.49201374431</v>
      </c>
      <c r="Q160" s="209">
        <f t="shared" si="150"/>
        <v>0</v>
      </c>
      <c r="R160" s="69"/>
      <c r="S160" s="69"/>
      <c r="T160" s="69"/>
    </row>
    <row r="161" spans="1:20" ht="15" customHeight="1" thickTop="1">
      <c r="A161" s="70"/>
      <c r="B161" s="69"/>
      <c r="C161" s="72"/>
      <c r="D161" s="74"/>
      <c r="E161" s="81"/>
      <c r="F161" s="82"/>
      <c r="G161" s="82"/>
      <c r="H161" s="82"/>
      <c r="I161" s="82"/>
      <c r="J161" s="82"/>
      <c r="K161" s="82"/>
      <c r="L161" s="82"/>
      <c r="M161" s="82"/>
      <c r="N161" s="82"/>
      <c r="O161" s="82"/>
      <c r="P161" s="82"/>
      <c r="Q161" s="69"/>
      <c r="R161" s="69"/>
      <c r="S161" s="69"/>
      <c r="T161" s="69"/>
    </row>
  </sheetData>
  <mergeCells count="27">
    <mergeCell ref="T8:T10"/>
    <mergeCell ref="P8:P10"/>
    <mergeCell ref="Q8:Q10"/>
    <mergeCell ref="B86:D86"/>
    <mergeCell ref="L8:L10"/>
    <mergeCell ref="M8:M10"/>
    <mergeCell ref="N8:N10"/>
    <mergeCell ref="O8:O10"/>
    <mergeCell ref="F8:F10"/>
    <mergeCell ref="G8:G10"/>
    <mergeCell ref="H8:H10"/>
    <mergeCell ref="I8:I10"/>
    <mergeCell ref="J8:J10"/>
    <mergeCell ref="K8:K10"/>
    <mergeCell ref="B11:D11"/>
    <mergeCell ref="J1:M1"/>
    <mergeCell ref="R1:S1"/>
    <mergeCell ref="A4:C5"/>
    <mergeCell ref="D4:D5"/>
    <mergeCell ref="B6:D10"/>
    <mergeCell ref="E6:E7"/>
    <mergeCell ref="F6:I7"/>
    <mergeCell ref="J6:M7"/>
    <mergeCell ref="N6:Q7"/>
    <mergeCell ref="E8:E10"/>
    <mergeCell ref="R8:R10"/>
    <mergeCell ref="S8:S10"/>
  </mergeCells>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9" man="1"/>
    <brk id="85" max="19" man="1"/>
    <brk id="119" max="1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ransitionEvaluation="1"/>
  <dimension ref="A1:T161"/>
  <sheetViews>
    <sheetView defaultGridColor="0" colorId="22" zoomScale="90" zoomScaleNormal="90" zoomScaleSheetLayoutView="80" workbookViewId="0">
      <pane xSplit="4" ySplit="10" topLeftCell="E11" activePane="bottomRight" state="frozen"/>
      <selection activeCell="O8" sqref="O8:O10"/>
      <selection pane="topRight" activeCell="O8" sqref="O8:O10"/>
      <selection pane="bottomLeft" activeCell="O8" sqref="O8:O10"/>
      <selection pane="bottomRight" activeCell="H156" sqref="H156"/>
    </sheetView>
  </sheetViews>
  <sheetFormatPr defaultColWidth="11.44140625" defaultRowHeight="15"/>
  <cols>
    <col min="1" max="1" width="3.21875" style="133" customWidth="1"/>
    <col min="2" max="2" width="2" style="133" customWidth="1"/>
    <col min="3" max="3" width="2.5546875" style="133" customWidth="1"/>
    <col min="4" max="4" width="43.21875" style="133" customWidth="1"/>
    <col min="5" max="5" width="11.44140625" style="133" customWidth="1"/>
    <col min="6" max="8" width="12.21875" style="133" customWidth="1"/>
    <col min="9" max="9" width="12.88671875" style="133" customWidth="1"/>
    <col min="10" max="12" width="12.21875" style="133" customWidth="1"/>
    <col min="13" max="13" width="12.88671875" style="133" customWidth="1"/>
    <col min="14" max="16" width="12.21875" style="133" customWidth="1"/>
    <col min="17" max="17" width="12.88671875" style="133" customWidth="1"/>
    <col min="18" max="18" width="8.77734375" style="133" customWidth="1"/>
    <col min="19" max="19" width="9.44140625" style="133" customWidth="1"/>
    <col min="20" max="20" width="54.77734375" style="133" customWidth="1"/>
    <col min="21" max="16384" width="11.44140625" style="133"/>
  </cols>
  <sheetData>
    <row r="1" spans="1:20" ht="36.75" customHeight="1">
      <c r="A1" s="346"/>
      <c r="B1" s="346"/>
      <c r="C1" s="346"/>
      <c r="D1" s="346"/>
      <c r="E1" s="346"/>
      <c r="F1" s="346"/>
      <c r="G1" s="346"/>
      <c r="H1" s="346"/>
      <c r="I1" s="346"/>
      <c r="J1" s="534" t="s">
        <v>239</v>
      </c>
      <c r="K1" s="534"/>
      <c r="L1" s="534"/>
      <c r="M1" s="534"/>
      <c r="N1" s="346"/>
      <c r="O1" s="346"/>
      <c r="P1" s="346"/>
      <c r="Q1" s="346"/>
      <c r="R1" s="535" t="s">
        <v>129</v>
      </c>
      <c r="S1" s="535"/>
    </row>
    <row r="2" spans="1:20" ht="18" customHeight="1" thickBot="1">
      <c r="A2" s="134"/>
      <c r="B2" s="135"/>
      <c r="C2" s="135"/>
      <c r="D2" s="135"/>
      <c r="E2" s="135"/>
      <c r="F2" s="135"/>
      <c r="G2" s="135"/>
      <c r="H2" s="135"/>
      <c r="I2" s="83"/>
      <c r="J2" s="136" t="s">
        <v>162</v>
      </c>
      <c r="K2" s="137">
        <v>3</v>
      </c>
      <c r="L2" s="136" t="s">
        <v>163</v>
      </c>
      <c r="M2" s="138">
        <v>46112</v>
      </c>
      <c r="N2" s="83"/>
      <c r="O2" s="135"/>
      <c r="P2" s="135"/>
      <c r="Q2" s="135"/>
      <c r="R2" s="347" t="s">
        <v>168</v>
      </c>
      <c r="S2" s="348">
        <f>'Annual Budget '!N4</f>
        <v>224</v>
      </c>
    </row>
    <row r="3" spans="1:20" ht="18" customHeight="1" thickBot="1">
      <c r="A3" s="134"/>
      <c r="B3" s="135"/>
      <c r="C3" s="135"/>
      <c r="D3" s="135"/>
      <c r="E3" s="135"/>
      <c r="F3" s="135"/>
      <c r="G3" s="135"/>
      <c r="H3" s="135"/>
      <c r="I3" s="83"/>
      <c r="J3" s="135"/>
      <c r="K3" s="350"/>
      <c r="L3" s="135"/>
      <c r="M3" s="350"/>
      <c r="N3" s="83"/>
      <c r="O3" s="135"/>
      <c r="P3" s="135"/>
      <c r="Q3" s="135"/>
      <c r="R3" s="81" t="s">
        <v>165</v>
      </c>
      <c r="S3" s="349">
        <f>'Qtr 1 Budget'!S3</f>
        <v>0</v>
      </c>
    </row>
    <row r="4" spans="1:20" ht="18" customHeight="1" thickTop="1">
      <c r="A4" s="549" t="s">
        <v>0</v>
      </c>
      <c r="B4" s="518"/>
      <c r="C4" s="518"/>
      <c r="D4" s="550" t="str">
        <f>'Annual Budget '!D5</f>
        <v>JCFA East</v>
      </c>
      <c r="E4" s="83"/>
      <c r="F4" s="83"/>
      <c r="G4" s="83"/>
      <c r="H4" s="83"/>
      <c r="I4" s="83"/>
      <c r="J4" s="181"/>
      <c r="K4" s="114"/>
      <c r="L4" s="114"/>
      <c r="M4" s="114"/>
      <c r="N4" s="49"/>
      <c r="O4" s="49"/>
      <c r="P4" s="49"/>
      <c r="Q4" s="83"/>
      <c r="R4" s="81" t="s">
        <v>166</v>
      </c>
      <c r="S4" s="349">
        <f>'Qtr 2 Budget'!S4</f>
        <v>0</v>
      </c>
    </row>
    <row r="5" spans="1:20" ht="18" customHeight="1" thickBot="1">
      <c r="A5" s="518"/>
      <c r="B5" s="518"/>
      <c r="C5" s="518"/>
      <c r="D5" s="551"/>
      <c r="E5" s="83"/>
      <c r="F5" s="83"/>
      <c r="G5" s="83"/>
      <c r="H5" s="83"/>
      <c r="I5" s="83"/>
      <c r="J5" s="181"/>
      <c r="K5" s="114"/>
      <c r="L5" s="114"/>
      <c r="M5" s="114"/>
      <c r="N5" s="49"/>
      <c r="O5" s="49"/>
      <c r="P5" s="49"/>
      <c r="Q5" s="83"/>
      <c r="R5" s="347" t="s">
        <v>167</v>
      </c>
      <c r="S5" s="404"/>
    </row>
    <row r="6" spans="1:20" ht="36.75" customHeight="1" thickTop="1" thickBot="1">
      <c r="A6" s="182"/>
      <c r="B6" s="563" t="s">
        <v>1</v>
      </c>
      <c r="C6" s="563"/>
      <c r="D6" s="564"/>
      <c r="E6" s="568" t="s">
        <v>2</v>
      </c>
      <c r="F6" s="540" t="s">
        <v>26</v>
      </c>
      <c r="G6" s="540"/>
      <c r="H6" s="540"/>
      <c r="I6" s="540"/>
      <c r="J6" s="572" t="s">
        <v>194</v>
      </c>
      <c r="K6" s="573"/>
      <c r="L6" s="573"/>
      <c r="M6" s="573"/>
      <c r="N6" s="575" t="s">
        <v>159</v>
      </c>
      <c r="O6" s="575"/>
      <c r="P6" s="575"/>
      <c r="Q6" s="576"/>
      <c r="R6" s="83"/>
    </row>
    <row r="7" spans="1:20" ht="16.5" thickTop="1" thickBot="1">
      <c r="A7" s="183"/>
      <c r="B7" s="498"/>
      <c r="C7" s="498"/>
      <c r="D7" s="565"/>
      <c r="E7" s="568"/>
      <c r="F7" s="541"/>
      <c r="G7" s="541"/>
      <c r="H7" s="541"/>
      <c r="I7" s="541"/>
      <c r="J7" s="574"/>
      <c r="K7" s="574"/>
      <c r="L7" s="574"/>
      <c r="M7" s="574"/>
      <c r="N7" s="577"/>
      <c r="O7" s="577"/>
      <c r="P7" s="577"/>
      <c r="Q7" s="578"/>
      <c r="R7" s="83"/>
      <c r="S7" s="83"/>
      <c r="T7" s="83"/>
    </row>
    <row r="8" spans="1:20" ht="16.5" customHeight="1" thickTop="1" thickBot="1">
      <c r="A8" s="183"/>
      <c r="B8" s="498"/>
      <c r="C8" s="498"/>
      <c r="D8" s="565"/>
      <c r="E8" s="569" t="s">
        <v>93</v>
      </c>
      <c r="F8" s="591" t="s">
        <v>170</v>
      </c>
      <c r="G8" s="559" t="s">
        <v>212</v>
      </c>
      <c r="H8" s="589" t="s">
        <v>171</v>
      </c>
      <c r="I8" s="538" t="s">
        <v>193</v>
      </c>
      <c r="J8" s="591" t="s">
        <v>170</v>
      </c>
      <c r="K8" s="559" t="s">
        <v>212</v>
      </c>
      <c r="L8" s="589" t="s">
        <v>171</v>
      </c>
      <c r="M8" s="538" t="s">
        <v>193</v>
      </c>
      <c r="N8" s="591" t="s">
        <v>170</v>
      </c>
      <c r="O8" s="559" t="s">
        <v>212</v>
      </c>
      <c r="P8" s="587" t="s">
        <v>171</v>
      </c>
      <c r="Q8" s="542" t="s">
        <v>193</v>
      </c>
      <c r="R8" s="544" t="s">
        <v>70</v>
      </c>
      <c r="S8" s="547" t="s">
        <v>195</v>
      </c>
      <c r="T8" s="552" t="s">
        <v>103</v>
      </c>
    </row>
    <row r="9" spans="1:20" ht="15" customHeight="1" thickTop="1" thickBot="1">
      <c r="A9" s="183"/>
      <c r="B9" s="498"/>
      <c r="C9" s="498"/>
      <c r="D9" s="565"/>
      <c r="E9" s="570"/>
      <c r="F9" s="592" t="s">
        <v>161</v>
      </c>
      <c r="G9" s="560" t="s">
        <v>160</v>
      </c>
      <c r="H9" s="590" t="s">
        <v>161</v>
      </c>
      <c r="I9" s="539"/>
      <c r="J9" s="592" t="s">
        <v>161</v>
      </c>
      <c r="K9" s="560" t="s">
        <v>160</v>
      </c>
      <c r="L9" s="590" t="s">
        <v>161</v>
      </c>
      <c r="M9" s="539"/>
      <c r="N9" s="592" t="s">
        <v>161</v>
      </c>
      <c r="O9" s="560" t="s">
        <v>160</v>
      </c>
      <c r="P9" s="588" t="s">
        <v>161</v>
      </c>
      <c r="Q9" s="543"/>
      <c r="R9" s="545"/>
      <c r="S9" s="532"/>
      <c r="T9" s="553"/>
    </row>
    <row r="10" spans="1:20" ht="30" customHeight="1" thickTop="1" thickBot="1">
      <c r="A10" s="184"/>
      <c r="B10" s="566"/>
      <c r="C10" s="566"/>
      <c r="D10" s="567"/>
      <c r="E10" s="571"/>
      <c r="F10" s="592"/>
      <c r="G10" s="560"/>
      <c r="H10" s="590"/>
      <c r="I10" s="539"/>
      <c r="J10" s="592"/>
      <c r="K10" s="560"/>
      <c r="L10" s="590"/>
      <c r="M10" s="539"/>
      <c r="N10" s="592"/>
      <c r="O10" s="560"/>
      <c r="P10" s="588"/>
      <c r="Q10" s="543"/>
      <c r="R10" s="546"/>
      <c r="S10" s="548"/>
      <c r="T10" s="554"/>
    </row>
    <row r="11" spans="1:20" ht="25.5" customHeight="1" thickTop="1">
      <c r="A11" s="227">
        <v>1</v>
      </c>
      <c r="B11" s="555" t="s">
        <v>91</v>
      </c>
      <c r="C11" s="555"/>
      <c r="D11" s="556"/>
      <c r="E11" s="228"/>
      <c r="F11" s="229"/>
      <c r="G11" s="230"/>
      <c r="H11" s="230"/>
      <c r="I11" s="231"/>
      <c r="J11" s="229"/>
      <c r="K11" s="230"/>
      <c r="L11" s="230"/>
      <c r="M11" s="232"/>
      <c r="N11" s="229"/>
      <c r="O11" s="230"/>
      <c r="P11" s="230"/>
      <c r="Q11" s="233"/>
      <c r="R11" s="228"/>
      <c r="S11" s="228"/>
      <c r="T11" s="405"/>
    </row>
    <row r="12" spans="1:20" ht="18" customHeight="1">
      <c r="A12" s="234">
        <f>A11+1</f>
        <v>2</v>
      </c>
      <c r="B12" s="235" t="s">
        <v>41</v>
      </c>
      <c r="C12" s="235"/>
      <c r="D12" s="236"/>
      <c r="E12" s="237"/>
      <c r="F12" s="238"/>
      <c r="G12" s="239"/>
      <c r="H12" s="239"/>
      <c r="I12" s="240"/>
      <c r="J12" s="238"/>
      <c r="K12" s="239"/>
      <c r="L12" s="239"/>
      <c r="M12" s="241"/>
      <c r="N12" s="238"/>
      <c r="O12" s="239"/>
      <c r="P12" s="239"/>
      <c r="Q12" s="241"/>
      <c r="R12" s="242"/>
      <c r="S12" s="242"/>
      <c r="T12" s="406"/>
    </row>
    <row r="13" spans="1:20">
      <c r="A13" s="243">
        <f>A12+1</f>
        <v>3</v>
      </c>
      <c r="B13" s="244"/>
      <c r="C13" s="244" t="s">
        <v>40</v>
      </c>
      <c r="D13" s="231"/>
      <c r="E13" s="245" t="s">
        <v>118</v>
      </c>
      <c r="F13" s="246">
        <f>'Qtr 2 Budget'!H13</f>
        <v>0</v>
      </c>
      <c r="G13" s="392"/>
      <c r="H13" s="247">
        <f>SUM(F13:G13)</f>
        <v>0</v>
      </c>
      <c r="I13" s="393"/>
      <c r="J13" s="246">
        <f>'Qtr 2 Budget'!L13</f>
        <v>0</v>
      </c>
      <c r="K13" s="392"/>
      <c r="L13" s="247">
        <f>SUM(J13:K13)</f>
        <v>0</v>
      </c>
      <c r="M13" s="393"/>
      <c r="N13" s="249">
        <f>F13+J13</f>
        <v>0</v>
      </c>
      <c r="O13" s="250">
        <f>K13+G13</f>
        <v>0</v>
      </c>
      <c r="P13" s="250">
        <f>SUM(N13:O13)</f>
        <v>0</v>
      </c>
      <c r="Q13" s="240">
        <f>M13+I13</f>
        <v>0</v>
      </c>
      <c r="R13" s="251">
        <f t="shared" ref="R13:R22" si="0">P13/$P$85</f>
        <v>0</v>
      </c>
      <c r="S13" s="252" t="str">
        <f>IFERROR(Q13/P13,"")</f>
        <v/>
      </c>
      <c r="T13" s="407"/>
    </row>
    <row r="14" spans="1:20">
      <c r="A14" s="243">
        <f t="shared" ref="A14:A77" si="1">A13+1</f>
        <v>4</v>
      </c>
      <c r="B14" s="244"/>
      <c r="C14" s="244" t="s">
        <v>108</v>
      </c>
      <c r="D14" s="231"/>
      <c r="E14" s="245" t="s">
        <v>119</v>
      </c>
      <c r="F14" s="253"/>
      <c r="G14" s="254"/>
      <c r="H14" s="254"/>
      <c r="I14" s="255"/>
      <c r="J14" s="246">
        <f>'Qtr 2 Budget'!L14</f>
        <v>0</v>
      </c>
      <c r="K14" s="392"/>
      <c r="L14" s="247">
        <f t="shared" ref="L14:L21" si="2">SUM(J14:K14)</f>
        <v>0</v>
      </c>
      <c r="M14" s="393"/>
      <c r="N14" s="249">
        <f t="shared" ref="N14:N21" si="3">F14+J14</f>
        <v>0</v>
      </c>
      <c r="O14" s="250">
        <f t="shared" ref="O14:O21" si="4">K14+G14</f>
        <v>0</v>
      </c>
      <c r="P14" s="250">
        <f t="shared" ref="P14:P21" si="5">SUM(N14:O14)</f>
        <v>0</v>
      </c>
      <c r="Q14" s="240">
        <f t="shared" ref="Q14:Q21" si="6">M14+I14</f>
        <v>0</v>
      </c>
      <c r="R14" s="251">
        <f t="shared" si="0"/>
        <v>0</v>
      </c>
      <c r="S14" s="252" t="str">
        <f t="shared" ref="S14:S22" si="7">IFERROR(Q14/P14,"")</f>
        <v/>
      </c>
      <c r="T14" s="407"/>
    </row>
    <row r="15" spans="1:20">
      <c r="A15" s="243">
        <f t="shared" si="1"/>
        <v>5</v>
      </c>
      <c r="B15" s="244"/>
      <c r="C15" s="244" t="s">
        <v>42</v>
      </c>
      <c r="D15" s="231"/>
      <c r="E15" s="245">
        <v>1920</v>
      </c>
      <c r="F15" s="246">
        <f>'Qtr 2 Budget'!H15</f>
        <v>100000</v>
      </c>
      <c r="G15" s="392"/>
      <c r="H15" s="247">
        <f t="shared" ref="H15:H21" si="8">SUM(F15:G15)</f>
        <v>100000</v>
      </c>
      <c r="I15" s="393"/>
      <c r="J15" s="246">
        <f>'Qtr 2 Budget'!L15</f>
        <v>0</v>
      </c>
      <c r="K15" s="392"/>
      <c r="L15" s="247">
        <f t="shared" si="2"/>
        <v>0</v>
      </c>
      <c r="M15" s="393"/>
      <c r="N15" s="249">
        <f t="shared" si="3"/>
        <v>100000</v>
      </c>
      <c r="O15" s="250">
        <f t="shared" si="4"/>
        <v>0</v>
      </c>
      <c r="P15" s="250">
        <f t="shared" si="5"/>
        <v>100000</v>
      </c>
      <c r="Q15" s="240">
        <f t="shared" si="6"/>
        <v>0</v>
      </c>
      <c r="R15" s="251">
        <f t="shared" si="0"/>
        <v>2.7388082826047135E-2</v>
      </c>
      <c r="S15" s="252">
        <f t="shared" si="7"/>
        <v>0</v>
      </c>
      <c r="T15" s="407"/>
    </row>
    <row r="16" spans="1:20">
      <c r="A16" s="243">
        <f t="shared" si="1"/>
        <v>6</v>
      </c>
      <c r="B16" s="244"/>
      <c r="C16" s="244" t="s">
        <v>109</v>
      </c>
      <c r="D16" s="231"/>
      <c r="E16" s="245">
        <v>1993</v>
      </c>
      <c r="F16" s="246">
        <f>'Qtr 2 Budget'!H16</f>
        <v>0</v>
      </c>
      <c r="G16" s="392"/>
      <c r="H16" s="247">
        <f t="shared" si="8"/>
        <v>0</v>
      </c>
      <c r="I16" s="393"/>
      <c r="J16" s="246">
        <f>'Qtr 2 Budget'!L16</f>
        <v>0</v>
      </c>
      <c r="K16" s="392"/>
      <c r="L16" s="247">
        <f t="shared" si="2"/>
        <v>0</v>
      </c>
      <c r="M16" s="393"/>
      <c r="N16" s="249">
        <f t="shared" si="3"/>
        <v>0</v>
      </c>
      <c r="O16" s="250">
        <f t="shared" si="4"/>
        <v>0</v>
      </c>
      <c r="P16" s="250">
        <f t="shared" si="5"/>
        <v>0</v>
      </c>
      <c r="Q16" s="240">
        <f t="shared" si="6"/>
        <v>0</v>
      </c>
      <c r="R16" s="251">
        <f t="shared" si="0"/>
        <v>0</v>
      </c>
      <c r="S16" s="252" t="str">
        <f t="shared" si="7"/>
        <v/>
      </c>
      <c r="T16" s="407"/>
    </row>
    <row r="17" spans="1:20">
      <c r="A17" s="243">
        <f t="shared" si="1"/>
        <v>7</v>
      </c>
      <c r="B17" s="244"/>
      <c r="C17" s="244" t="s">
        <v>130</v>
      </c>
      <c r="D17" s="231"/>
      <c r="E17" s="245">
        <v>1994</v>
      </c>
      <c r="F17" s="246">
        <f>'Qtr 2 Budget'!H17</f>
        <v>1898480</v>
      </c>
      <c r="G17" s="392"/>
      <c r="H17" s="247">
        <f t="shared" si="8"/>
        <v>1898480</v>
      </c>
      <c r="I17" s="393"/>
      <c r="J17" s="253"/>
      <c r="K17" s="254"/>
      <c r="L17" s="254"/>
      <c r="M17" s="255"/>
      <c r="N17" s="249">
        <f t="shared" si="3"/>
        <v>1898480</v>
      </c>
      <c r="O17" s="250">
        <f t="shared" si="4"/>
        <v>0</v>
      </c>
      <c r="P17" s="250">
        <f t="shared" si="5"/>
        <v>1898480</v>
      </c>
      <c r="Q17" s="240">
        <f t="shared" si="6"/>
        <v>0</v>
      </c>
      <c r="R17" s="251">
        <f t="shared" si="0"/>
        <v>0.51995727483593968</v>
      </c>
      <c r="S17" s="252">
        <f t="shared" si="7"/>
        <v>0</v>
      </c>
      <c r="T17" s="407"/>
    </row>
    <row r="18" spans="1:20">
      <c r="A18" s="243">
        <f t="shared" si="1"/>
        <v>8</v>
      </c>
      <c r="B18" s="244"/>
      <c r="C18" s="244" t="s">
        <v>117</v>
      </c>
      <c r="D18" s="231"/>
      <c r="E18" s="245" t="s">
        <v>102</v>
      </c>
      <c r="F18" s="246">
        <f>'Qtr 2 Budget'!H18</f>
        <v>0</v>
      </c>
      <c r="G18" s="392"/>
      <c r="H18" s="247">
        <f t="shared" si="8"/>
        <v>0</v>
      </c>
      <c r="I18" s="393"/>
      <c r="J18" s="246">
        <f>'Qtr 2 Budget'!L18</f>
        <v>0</v>
      </c>
      <c r="K18" s="392"/>
      <c r="L18" s="247">
        <f t="shared" si="2"/>
        <v>0</v>
      </c>
      <c r="M18" s="393"/>
      <c r="N18" s="249">
        <f t="shared" si="3"/>
        <v>0</v>
      </c>
      <c r="O18" s="250">
        <f t="shared" si="4"/>
        <v>0</v>
      </c>
      <c r="P18" s="250">
        <f t="shared" si="5"/>
        <v>0</v>
      </c>
      <c r="Q18" s="240">
        <f t="shared" si="6"/>
        <v>0</v>
      </c>
      <c r="R18" s="251">
        <f t="shared" si="0"/>
        <v>0</v>
      </c>
      <c r="S18" s="252" t="str">
        <f t="shared" si="7"/>
        <v/>
      </c>
      <c r="T18" s="407"/>
    </row>
    <row r="19" spans="1:20">
      <c r="A19" s="243">
        <f t="shared" si="1"/>
        <v>9</v>
      </c>
      <c r="B19" s="396"/>
      <c r="C19" s="396" t="s">
        <v>181</v>
      </c>
      <c r="D19" s="394"/>
      <c r="E19" s="395"/>
      <c r="F19" s="246">
        <f>'Qtr 2 Budget'!H19</f>
        <v>0</v>
      </c>
      <c r="G19" s="392"/>
      <c r="H19" s="247">
        <f t="shared" si="8"/>
        <v>0</v>
      </c>
      <c r="I19" s="393"/>
      <c r="J19" s="246">
        <f>'Qtr 2 Budget'!L19</f>
        <v>0</v>
      </c>
      <c r="K19" s="392"/>
      <c r="L19" s="247">
        <f t="shared" si="2"/>
        <v>0</v>
      </c>
      <c r="M19" s="393"/>
      <c r="N19" s="249">
        <f t="shared" si="3"/>
        <v>0</v>
      </c>
      <c r="O19" s="250">
        <f t="shared" si="4"/>
        <v>0</v>
      </c>
      <c r="P19" s="250">
        <f t="shared" si="5"/>
        <v>0</v>
      </c>
      <c r="Q19" s="240">
        <f t="shared" si="6"/>
        <v>0</v>
      </c>
      <c r="R19" s="251">
        <f t="shared" si="0"/>
        <v>0</v>
      </c>
      <c r="S19" s="252" t="str">
        <f t="shared" si="7"/>
        <v/>
      </c>
      <c r="T19" s="407"/>
    </row>
    <row r="20" spans="1:20">
      <c r="A20" s="243">
        <f t="shared" si="1"/>
        <v>10</v>
      </c>
      <c r="B20" s="396"/>
      <c r="C20" s="396" t="s">
        <v>181</v>
      </c>
      <c r="D20" s="394"/>
      <c r="E20" s="395"/>
      <c r="F20" s="246">
        <f>'Qtr 2 Budget'!H20</f>
        <v>0</v>
      </c>
      <c r="G20" s="392"/>
      <c r="H20" s="247">
        <f t="shared" si="8"/>
        <v>0</v>
      </c>
      <c r="I20" s="393"/>
      <c r="J20" s="246">
        <f>'Qtr 2 Budget'!L20</f>
        <v>0</v>
      </c>
      <c r="K20" s="392"/>
      <c r="L20" s="247">
        <f t="shared" si="2"/>
        <v>0</v>
      </c>
      <c r="M20" s="393"/>
      <c r="N20" s="249">
        <f t="shared" si="3"/>
        <v>0</v>
      </c>
      <c r="O20" s="250">
        <f t="shared" si="4"/>
        <v>0</v>
      </c>
      <c r="P20" s="250">
        <f t="shared" si="5"/>
        <v>0</v>
      </c>
      <c r="Q20" s="240">
        <f t="shared" si="6"/>
        <v>0</v>
      </c>
      <c r="R20" s="251">
        <f t="shared" si="0"/>
        <v>0</v>
      </c>
      <c r="S20" s="252" t="str">
        <f t="shared" si="7"/>
        <v/>
      </c>
      <c r="T20" s="407"/>
    </row>
    <row r="21" spans="1:20">
      <c r="A21" s="243">
        <f t="shared" si="1"/>
        <v>11</v>
      </c>
      <c r="B21" s="396"/>
      <c r="C21" s="396" t="s">
        <v>181</v>
      </c>
      <c r="D21" s="394"/>
      <c r="E21" s="395"/>
      <c r="F21" s="246">
        <f>'Qtr 2 Budget'!H21</f>
        <v>0</v>
      </c>
      <c r="G21" s="392"/>
      <c r="H21" s="247">
        <f t="shared" si="8"/>
        <v>0</v>
      </c>
      <c r="I21" s="393"/>
      <c r="J21" s="246">
        <f>'Qtr 2 Budget'!L21</f>
        <v>0</v>
      </c>
      <c r="K21" s="392"/>
      <c r="L21" s="247">
        <f t="shared" si="2"/>
        <v>0</v>
      </c>
      <c r="M21" s="393"/>
      <c r="N21" s="249">
        <f t="shared" si="3"/>
        <v>0</v>
      </c>
      <c r="O21" s="250">
        <f t="shared" si="4"/>
        <v>0</v>
      </c>
      <c r="P21" s="250">
        <f t="shared" si="5"/>
        <v>0</v>
      </c>
      <c r="Q21" s="240">
        <f t="shared" si="6"/>
        <v>0</v>
      </c>
      <c r="R21" s="251">
        <f t="shared" si="0"/>
        <v>0</v>
      </c>
      <c r="S21" s="252" t="str">
        <f t="shared" si="7"/>
        <v/>
      </c>
      <c r="T21" s="407"/>
    </row>
    <row r="22" spans="1:20" ht="18" customHeight="1">
      <c r="A22" s="256">
        <f t="shared" si="1"/>
        <v>12</v>
      </c>
      <c r="B22" s="257" t="s">
        <v>43</v>
      </c>
      <c r="C22" s="257"/>
      <c r="D22" s="258"/>
      <c r="E22" s="259"/>
      <c r="F22" s="260">
        <f>SUM(F13:F21)</f>
        <v>1998480</v>
      </c>
      <c r="G22" s="261">
        <f t="shared" ref="G22:Q22" si="9">SUM(G13:G21)</f>
        <v>0</v>
      </c>
      <c r="H22" s="261">
        <f t="shared" si="9"/>
        <v>1998480</v>
      </c>
      <c r="I22" s="262">
        <f t="shared" si="9"/>
        <v>0</v>
      </c>
      <c r="J22" s="260">
        <f t="shared" si="9"/>
        <v>0</v>
      </c>
      <c r="K22" s="261">
        <f t="shared" si="9"/>
        <v>0</v>
      </c>
      <c r="L22" s="261">
        <f t="shared" si="9"/>
        <v>0</v>
      </c>
      <c r="M22" s="262">
        <f t="shared" si="9"/>
        <v>0</v>
      </c>
      <c r="N22" s="260">
        <f t="shared" si="9"/>
        <v>1998480</v>
      </c>
      <c r="O22" s="261">
        <f t="shared" si="9"/>
        <v>0</v>
      </c>
      <c r="P22" s="261">
        <f t="shared" si="9"/>
        <v>1998480</v>
      </c>
      <c r="Q22" s="262">
        <f t="shared" si="9"/>
        <v>0</v>
      </c>
      <c r="R22" s="263">
        <f t="shared" si="0"/>
        <v>0.54734535766198678</v>
      </c>
      <c r="S22" s="263">
        <f t="shared" si="7"/>
        <v>0</v>
      </c>
      <c r="T22" s="408"/>
    </row>
    <row r="23" spans="1:20">
      <c r="A23" s="243">
        <f t="shared" si="1"/>
        <v>13</v>
      </c>
      <c r="B23" s="244"/>
      <c r="C23" s="244"/>
      <c r="D23" s="231"/>
      <c r="E23" s="264"/>
      <c r="F23" s="246"/>
      <c r="G23" s="247"/>
      <c r="H23" s="247"/>
      <c r="I23" s="248"/>
      <c r="J23" s="246"/>
      <c r="K23" s="247"/>
      <c r="L23" s="247"/>
      <c r="M23" s="248"/>
      <c r="N23" s="246"/>
      <c r="O23" s="247"/>
      <c r="P23" s="247"/>
      <c r="Q23" s="248"/>
      <c r="R23" s="265"/>
      <c r="S23" s="265"/>
      <c r="T23" s="409"/>
    </row>
    <row r="24" spans="1:20" ht="18" customHeight="1">
      <c r="A24" s="234">
        <f t="shared" si="1"/>
        <v>14</v>
      </c>
      <c r="B24" s="235" t="s">
        <v>44</v>
      </c>
      <c r="C24" s="235"/>
      <c r="D24" s="236"/>
      <c r="E24" s="266"/>
      <c r="F24" s="249"/>
      <c r="G24" s="250"/>
      <c r="H24" s="250"/>
      <c r="I24" s="240"/>
      <c r="J24" s="249"/>
      <c r="K24" s="250"/>
      <c r="L24" s="250"/>
      <c r="M24" s="240"/>
      <c r="N24" s="249"/>
      <c r="O24" s="250"/>
      <c r="P24" s="250"/>
      <c r="Q24" s="240"/>
      <c r="R24" s="267"/>
      <c r="S24" s="267"/>
      <c r="T24" s="410"/>
    </row>
    <row r="25" spans="1:20">
      <c r="A25" s="243">
        <f t="shared" si="1"/>
        <v>15</v>
      </c>
      <c r="B25" s="244"/>
      <c r="C25" s="244" t="s">
        <v>45</v>
      </c>
      <c r="D25" s="231"/>
      <c r="E25" s="266"/>
      <c r="F25" s="249"/>
      <c r="G25" s="250"/>
      <c r="H25" s="250"/>
      <c r="I25" s="240"/>
      <c r="J25" s="249"/>
      <c r="K25" s="250"/>
      <c r="L25" s="250"/>
      <c r="M25" s="240"/>
      <c r="N25" s="249"/>
      <c r="O25" s="250"/>
      <c r="P25" s="250"/>
      <c r="Q25" s="240"/>
      <c r="R25" s="267"/>
      <c r="S25" s="267"/>
      <c r="T25" s="410"/>
    </row>
    <row r="26" spans="1:20">
      <c r="A26" s="243">
        <f t="shared" si="1"/>
        <v>16</v>
      </c>
      <c r="B26" s="244"/>
      <c r="C26" s="244"/>
      <c r="D26" s="231" t="s">
        <v>46</v>
      </c>
      <c r="E26" s="245">
        <v>3110</v>
      </c>
      <c r="F26" s="246">
        <f>'Qtr 2 Budget'!H26</f>
        <v>1208886.0752017479</v>
      </c>
      <c r="G26" s="392"/>
      <c r="H26" s="247">
        <f t="shared" ref="H26:H38" si="10">SUM(F26:G26)</f>
        <v>1208886.0752017479</v>
      </c>
      <c r="I26" s="393"/>
      <c r="J26" s="253"/>
      <c r="K26" s="254"/>
      <c r="L26" s="254"/>
      <c r="M26" s="255"/>
      <c r="N26" s="246">
        <f>F26+J26</f>
        <v>1208886.0752017479</v>
      </c>
      <c r="O26" s="247">
        <f>K26+G26</f>
        <v>0</v>
      </c>
      <c r="P26" s="247">
        <f>SUM(N26:O26)</f>
        <v>1208886.0752017479</v>
      </c>
      <c r="Q26" s="240">
        <f>M26+I26</f>
        <v>0</v>
      </c>
      <c r="R26" s="251">
        <f>P26/$P$85</f>
        <v>0.3310907195488052</v>
      </c>
      <c r="S26" s="251">
        <f t="shared" ref="S26:S27" si="11">IFERROR(Q26/P26,"")</f>
        <v>0</v>
      </c>
      <c r="T26" s="407"/>
    </row>
    <row r="27" spans="1:20">
      <c r="A27" s="243">
        <f t="shared" si="1"/>
        <v>17</v>
      </c>
      <c r="B27" s="244"/>
      <c r="C27" s="244"/>
      <c r="D27" s="231" t="s">
        <v>47</v>
      </c>
      <c r="E27" s="245">
        <v>3190</v>
      </c>
      <c r="F27" s="246">
        <f>'Qtr 2 Budget'!H27</f>
        <v>0</v>
      </c>
      <c r="G27" s="392"/>
      <c r="H27" s="247">
        <f t="shared" si="10"/>
        <v>0</v>
      </c>
      <c r="I27" s="393"/>
      <c r="J27" s="246">
        <f>'Qtr 2 Budget'!L27</f>
        <v>0</v>
      </c>
      <c r="K27" s="392"/>
      <c r="L27" s="247">
        <f t="shared" ref="L27" si="12">SUM(J27:K27)</f>
        <v>0</v>
      </c>
      <c r="M27" s="393"/>
      <c r="N27" s="246">
        <f>F27+J27</f>
        <v>0</v>
      </c>
      <c r="O27" s="247">
        <f>K27+G27</f>
        <v>0</v>
      </c>
      <c r="P27" s="247">
        <f>SUM(N27:O27)</f>
        <v>0</v>
      </c>
      <c r="Q27" s="240">
        <f>M27+I27</f>
        <v>0</v>
      </c>
      <c r="R27" s="251">
        <f>P27/$P$85</f>
        <v>0</v>
      </c>
      <c r="S27" s="251" t="str">
        <f t="shared" si="11"/>
        <v/>
      </c>
      <c r="T27" s="407"/>
    </row>
    <row r="28" spans="1:20">
      <c r="A28" s="243">
        <f t="shared" si="1"/>
        <v>18</v>
      </c>
      <c r="B28" s="244"/>
      <c r="C28" s="244" t="s">
        <v>48</v>
      </c>
      <c r="D28" s="231"/>
      <c r="E28" s="237"/>
      <c r="F28" s="249"/>
      <c r="G28" s="250"/>
      <c r="H28" s="250"/>
      <c r="I28" s="240"/>
      <c r="J28" s="249"/>
      <c r="K28" s="250"/>
      <c r="L28" s="250"/>
      <c r="M28" s="240"/>
      <c r="N28" s="249"/>
      <c r="O28" s="250"/>
      <c r="P28" s="250"/>
      <c r="Q28" s="240"/>
      <c r="R28" s="251"/>
      <c r="S28" s="251"/>
      <c r="T28" s="410"/>
    </row>
    <row r="29" spans="1:20">
      <c r="A29" s="243">
        <f t="shared" si="1"/>
        <v>19</v>
      </c>
      <c r="B29" s="244"/>
      <c r="C29" s="244"/>
      <c r="D29" s="231" t="s">
        <v>49</v>
      </c>
      <c r="E29" s="245">
        <v>3220</v>
      </c>
      <c r="F29" s="246">
        <f>'Qtr 2 Budget'!H29</f>
        <v>0</v>
      </c>
      <c r="G29" s="392"/>
      <c r="H29" s="247">
        <f t="shared" si="10"/>
        <v>0</v>
      </c>
      <c r="I29" s="393"/>
      <c r="J29" s="246">
        <f>'Qtr 2 Budget'!L29</f>
        <v>0</v>
      </c>
      <c r="K29" s="392"/>
      <c r="L29" s="247">
        <f t="shared" ref="L29:L38" si="13">SUM(J29:K29)</f>
        <v>0</v>
      </c>
      <c r="M29" s="393"/>
      <c r="N29" s="246">
        <f t="shared" ref="N29:N38" si="14">F29+J29</f>
        <v>0</v>
      </c>
      <c r="O29" s="247">
        <f t="shared" ref="O29:O38" si="15">K29+G29</f>
        <v>0</v>
      </c>
      <c r="P29" s="247">
        <f t="shared" ref="P29:P38" si="16">SUM(N29:O29)</f>
        <v>0</v>
      </c>
      <c r="Q29" s="240">
        <f t="shared" ref="Q29:Q38" si="17">M29+I29</f>
        <v>0</v>
      </c>
      <c r="R29" s="251">
        <f t="shared" ref="R29:R39" si="18">P29/$P$85</f>
        <v>0</v>
      </c>
      <c r="S29" s="251" t="str">
        <f t="shared" ref="S29:S39" si="19">IFERROR(Q29/P29,"")</f>
        <v/>
      </c>
      <c r="T29" s="407"/>
    </row>
    <row r="30" spans="1:20">
      <c r="A30" s="243">
        <f t="shared" si="1"/>
        <v>20</v>
      </c>
      <c r="B30" s="244"/>
      <c r="C30" s="244"/>
      <c r="D30" s="231" t="s">
        <v>50</v>
      </c>
      <c r="E30" s="245">
        <v>3230</v>
      </c>
      <c r="F30" s="246">
        <f>'Qtr 2 Budget'!H30</f>
        <v>0</v>
      </c>
      <c r="G30" s="392"/>
      <c r="H30" s="247">
        <f t="shared" si="10"/>
        <v>0</v>
      </c>
      <c r="I30" s="393"/>
      <c r="J30" s="253"/>
      <c r="K30" s="254"/>
      <c r="L30" s="254"/>
      <c r="M30" s="255"/>
      <c r="N30" s="246">
        <f t="shared" si="14"/>
        <v>0</v>
      </c>
      <c r="O30" s="247">
        <f t="shared" si="15"/>
        <v>0</v>
      </c>
      <c r="P30" s="247">
        <f t="shared" si="16"/>
        <v>0</v>
      </c>
      <c r="Q30" s="240">
        <f t="shared" si="17"/>
        <v>0</v>
      </c>
      <c r="R30" s="251">
        <f t="shared" si="18"/>
        <v>0</v>
      </c>
      <c r="S30" s="251" t="str">
        <f t="shared" si="19"/>
        <v/>
      </c>
      <c r="T30" s="407"/>
    </row>
    <row r="31" spans="1:20">
      <c r="A31" s="243">
        <f t="shared" si="1"/>
        <v>21</v>
      </c>
      <c r="B31" s="244"/>
      <c r="C31" s="244"/>
      <c r="D31" s="231" t="s">
        <v>94</v>
      </c>
      <c r="E31" s="245">
        <v>3290</v>
      </c>
      <c r="F31" s="246">
        <f>'Qtr 2 Budget'!H31</f>
        <v>0</v>
      </c>
      <c r="G31" s="392"/>
      <c r="H31" s="247">
        <f t="shared" si="10"/>
        <v>0</v>
      </c>
      <c r="I31" s="393"/>
      <c r="J31" s="246">
        <f>'Qtr 2 Budget'!L31</f>
        <v>0</v>
      </c>
      <c r="K31" s="392"/>
      <c r="L31" s="247">
        <f t="shared" si="13"/>
        <v>0</v>
      </c>
      <c r="M31" s="393"/>
      <c r="N31" s="246">
        <f t="shared" si="14"/>
        <v>0</v>
      </c>
      <c r="O31" s="247">
        <f t="shared" si="15"/>
        <v>0</v>
      </c>
      <c r="P31" s="247">
        <f t="shared" si="16"/>
        <v>0</v>
      </c>
      <c r="Q31" s="240">
        <f t="shared" si="17"/>
        <v>0</v>
      </c>
      <c r="R31" s="251">
        <f t="shared" si="18"/>
        <v>0</v>
      </c>
      <c r="S31" s="251" t="str">
        <f t="shared" si="19"/>
        <v/>
      </c>
      <c r="T31" s="407"/>
    </row>
    <row r="32" spans="1:20">
      <c r="A32" s="243">
        <f t="shared" si="1"/>
        <v>22</v>
      </c>
      <c r="B32" s="244"/>
      <c r="C32" s="244"/>
      <c r="D32" s="231" t="s">
        <v>164</v>
      </c>
      <c r="E32" s="245">
        <v>3240</v>
      </c>
      <c r="F32" s="246">
        <f>'Qtr 2 Budget'!H32</f>
        <v>0</v>
      </c>
      <c r="G32" s="392"/>
      <c r="H32" s="247">
        <f t="shared" si="10"/>
        <v>0</v>
      </c>
      <c r="I32" s="393"/>
      <c r="J32" s="246">
        <f>'Qtr 2 Budget'!L32</f>
        <v>0</v>
      </c>
      <c r="K32" s="392"/>
      <c r="L32" s="247">
        <f t="shared" si="13"/>
        <v>0</v>
      </c>
      <c r="M32" s="393"/>
      <c r="N32" s="246">
        <f t="shared" si="14"/>
        <v>0</v>
      </c>
      <c r="O32" s="247">
        <f t="shared" si="15"/>
        <v>0</v>
      </c>
      <c r="P32" s="247">
        <f t="shared" si="16"/>
        <v>0</v>
      </c>
      <c r="Q32" s="240">
        <f t="shared" si="17"/>
        <v>0</v>
      </c>
      <c r="R32" s="251">
        <f t="shared" si="18"/>
        <v>0</v>
      </c>
      <c r="S32" s="251" t="str">
        <f t="shared" si="19"/>
        <v/>
      </c>
      <c r="T32" s="407"/>
    </row>
    <row r="33" spans="1:20">
      <c r="A33" s="243">
        <f t="shared" si="1"/>
        <v>23</v>
      </c>
      <c r="B33" s="244"/>
      <c r="C33" s="244"/>
      <c r="D33" s="231" t="s">
        <v>133</v>
      </c>
      <c r="E33" s="245">
        <v>3290</v>
      </c>
      <c r="F33" s="246">
        <f>'Qtr 2 Budget'!H33</f>
        <v>0</v>
      </c>
      <c r="G33" s="392"/>
      <c r="H33" s="247">
        <f t="shared" si="10"/>
        <v>0</v>
      </c>
      <c r="I33" s="393"/>
      <c r="J33" s="246">
        <f>'Qtr 2 Budget'!L33</f>
        <v>0</v>
      </c>
      <c r="K33" s="392"/>
      <c r="L33" s="247">
        <f t="shared" si="13"/>
        <v>0</v>
      </c>
      <c r="M33" s="393"/>
      <c r="N33" s="246">
        <f t="shared" si="14"/>
        <v>0</v>
      </c>
      <c r="O33" s="247">
        <f t="shared" si="15"/>
        <v>0</v>
      </c>
      <c r="P33" s="247">
        <f t="shared" si="16"/>
        <v>0</v>
      </c>
      <c r="Q33" s="240">
        <f t="shared" si="17"/>
        <v>0</v>
      </c>
      <c r="R33" s="251">
        <f t="shared" si="18"/>
        <v>0</v>
      </c>
      <c r="S33" s="251" t="str">
        <f t="shared" si="19"/>
        <v/>
      </c>
      <c r="T33" s="407"/>
    </row>
    <row r="34" spans="1:20">
      <c r="A34" s="243">
        <f t="shared" si="1"/>
        <v>24</v>
      </c>
      <c r="B34" s="244"/>
      <c r="C34" s="244"/>
      <c r="D34" s="231" t="s">
        <v>137</v>
      </c>
      <c r="E34" s="245">
        <v>3290</v>
      </c>
      <c r="F34" s="246">
        <f>'Qtr 2 Budget'!H34</f>
        <v>0</v>
      </c>
      <c r="G34" s="392"/>
      <c r="H34" s="247">
        <f t="shared" si="10"/>
        <v>0</v>
      </c>
      <c r="I34" s="393"/>
      <c r="J34" s="246">
        <f>'Qtr 2 Budget'!L34</f>
        <v>0</v>
      </c>
      <c r="K34" s="392"/>
      <c r="L34" s="247">
        <f t="shared" si="13"/>
        <v>0</v>
      </c>
      <c r="M34" s="393"/>
      <c r="N34" s="246">
        <f t="shared" si="14"/>
        <v>0</v>
      </c>
      <c r="O34" s="247">
        <f t="shared" si="15"/>
        <v>0</v>
      </c>
      <c r="P34" s="247">
        <f t="shared" si="16"/>
        <v>0</v>
      </c>
      <c r="Q34" s="240">
        <f t="shared" si="17"/>
        <v>0</v>
      </c>
      <c r="R34" s="251">
        <f t="shared" si="18"/>
        <v>0</v>
      </c>
      <c r="S34" s="251" t="str">
        <f t="shared" si="19"/>
        <v/>
      </c>
      <c r="T34" s="407"/>
    </row>
    <row r="35" spans="1:20">
      <c r="A35" s="243">
        <f t="shared" si="1"/>
        <v>25</v>
      </c>
      <c r="B35" s="396"/>
      <c r="C35" s="396" t="s">
        <v>181</v>
      </c>
      <c r="D35" s="394"/>
      <c r="E35" s="395"/>
      <c r="F35" s="246">
        <f>'Qtr 2 Budget'!H35</f>
        <v>0</v>
      </c>
      <c r="G35" s="392"/>
      <c r="H35" s="247">
        <f t="shared" si="10"/>
        <v>0</v>
      </c>
      <c r="I35" s="393"/>
      <c r="J35" s="246">
        <f>'Qtr 2 Budget'!L35</f>
        <v>0</v>
      </c>
      <c r="K35" s="392"/>
      <c r="L35" s="247">
        <f t="shared" si="13"/>
        <v>0</v>
      </c>
      <c r="M35" s="393"/>
      <c r="N35" s="246">
        <f t="shared" si="14"/>
        <v>0</v>
      </c>
      <c r="O35" s="247">
        <f t="shared" si="15"/>
        <v>0</v>
      </c>
      <c r="P35" s="247">
        <f t="shared" si="16"/>
        <v>0</v>
      </c>
      <c r="Q35" s="240">
        <f t="shared" si="17"/>
        <v>0</v>
      </c>
      <c r="R35" s="251">
        <f t="shared" si="18"/>
        <v>0</v>
      </c>
      <c r="S35" s="251" t="str">
        <f t="shared" si="19"/>
        <v/>
      </c>
      <c r="T35" s="407"/>
    </row>
    <row r="36" spans="1:20">
      <c r="A36" s="243">
        <f t="shared" si="1"/>
        <v>26</v>
      </c>
      <c r="B36" s="396"/>
      <c r="C36" s="396" t="s">
        <v>181</v>
      </c>
      <c r="D36" s="394"/>
      <c r="E36" s="395"/>
      <c r="F36" s="246">
        <f>'Qtr 2 Budget'!H36</f>
        <v>0</v>
      </c>
      <c r="G36" s="392"/>
      <c r="H36" s="247">
        <f t="shared" si="10"/>
        <v>0</v>
      </c>
      <c r="I36" s="393"/>
      <c r="J36" s="246">
        <f>'Qtr 2 Budget'!L36</f>
        <v>0</v>
      </c>
      <c r="K36" s="392"/>
      <c r="L36" s="247">
        <f t="shared" si="13"/>
        <v>0</v>
      </c>
      <c r="M36" s="393"/>
      <c r="N36" s="246">
        <f t="shared" si="14"/>
        <v>0</v>
      </c>
      <c r="O36" s="247">
        <f t="shared" si="15"/>
        <v>0</v>
      </c>
      <c r="P36" s="247">
        <f t="shared" si="16"/>
        <v>0</v>
      </c>
      <c r="Q36" s="240">
        <f t="shared" si="17"/>
        <v>0</v>
      </c>
      <c r="R36" s="251">
        <f t="shared" si="18"/>
        <v>0</v>
      </c>
      <c r="S36" s="251" t="str">
        <f t="shared" si="19"/>
        <v/>
      </c>
      <c r="T36" s="407"/>
    </row>
    <row r="37" spans="1:20">
      <c r="A37" s="243">
        <f t="shared" si="1"/>
        <v>27</v>
      </c>
      <c r="B37" s="396"/>
      <c r="C37" s="396" t="s">
        <v>181</v>
      </c>
      <c r="D37" s="394"/>
      <c r="E37" s="397"/>
      <c r="F37" s="246">
        <f>'Qtr 2 Budget'!H37</f>
        <v>0</v>
      </c>
      <c r="G37" s="392"/>
      <c r="H37" s="247">
        <f t="shared" si="10"/>
        <v>0</v>
      </c>
      <c r="I37" s="393"/>
      <c r="J37" s="246">
        <f>'Qtr 2 Budget'!L37</f>
        <v>0</v>
      </c>
      <c r="K37" s="392"/>
      <c r="L37" s="247">
        <f t="shared" si="13"/>
        <v>0</v>
      </c>
      <c r="M37" s="393"/>
      <c r="N37" s="246">
        <f t="shared" si="14"/>
        <v>0</v>
      </c>
      <c r="O37" s="247">
        <f t="shared" si="15"/>
        <v>0</v>
      </c>
      <c r="P37" s="247">
        <f t="shared" si="16"/>
        <v>0</v>
      </c>
      <c r="Q37" s="240">
        <f t="shared" si="17"/>
        <v>0</v>
      </c>
      <c r="R37" s="251">
        <f t="shared" si="18"/>
        <v>0</v>
      </c>
      <c r="S37" s="251" t="str">
        <f t="shared" si="19"/>
        <v/>
      </c>
      <c r="T37" s="407"/>
    </row>
    <row r="38" spans="1:20">
      <c r="A38" s="243">
        <f t="shared" si="1"/>
        <v>28</v>
      </c>
      <c r="B38" s="396"/>
      <c r="C38" s="396" t="s">
        <v>181</v>
      </c>
      <c r="D38" s="394"/>
      <c r="E38" s="397"/>
      <c r="F38" s="246">
        <f>'Qtr 2 Budget'!H38</f>
        <v>0</v>
      </c>
      <c r="G38" s="392"/>
      <c r="H38" s="247">
        <f t="shared" si="10"/>
        <v>0</v>
      </c>
      <c r="I38" s="393"/>
      <c r="J38" s="246">
        <f>'Qtr 2 Budget'!L38</f>
        <v>0</v>
      </c>
      <c r="K38" s="392"/>
      <c r="L38" s="247">
        <f t="shared" si="13"/>
        <v>0</v>
      </c>
      <c r="M38" s="393"/>
      <c r="N38" s="246">
        <f t="shared" si="14"/>
        <v>0</v>
      </c>
      <c r="O38" s="247">
        <f t="shared" si="15"/>
        <v>0</v>
      </c>
      <c r="P38" s="247">
        <f t="shared" si="16"/>
        <v>0</v>
      </c>
      <c r="Q38" s="240">
        <f t="shared" si="17"/>
        <v>0</v>
      </c>
      <c r="R38" s="251">
        <f t="shared" si="18"/>
        <v>0</v>
      </c>
      <c r="S38" s="251" t="str">
        <f t="shared" si="19"/>
        <v/>
      </c>
      <c r="T38" s="407"/>
    </row>
    <row r="39" spans="1:20" ht="18" customHeight="1">
      <c r="A39" s="256">
        <f t="shared" si="1"/>
        <v>29</v>
      </c>
      <c r="B39" s="257" t="s">
        <v>51</v>
      </c>
      <c r="C39" s="257"/>
      <c r="D39" s="258"/>
      <c r="E39" s="259"/>
      <c r="F39" s="260">
        <f t="shared" ref="F39:Q39" si="20">SUM(F26:F38)</f>
        <v>1208886.0752017479</v>
      </c>
      <c r="G39" s="261">
        <f t="shared" si="20"/>
        <v>0</v>
      </c>
      <c r="H39" s="261">
        <f t="shared" si="20"/>
        <v>1208886.0752017479</v>
      </c>
      <c r="I39" s="262">
        <f t="shared" si="20"/>
        <v>0</v>
      </c>
      <c r="J39" s="260">
        <f t="shared" si="20"/>
        <v>0</v>
      </c>
      <c r="K39" s="261">
        <f t="shared" si="20"/>
        <v>0</v>
      </c>
      <c r="L39" s="261">
        <f t="shared" si="20"/>
        <v>0</v>
      </c>
      <c r="M39" s="262">
        <f t="shared" si="20"/>
        <v>0</v>
      </c>
      <c r="N39" s="260">
        <f t="shared" si="20"/>
        <v>1208886.0752017479</v>
      </c>
      <c r="O39" s="261">
        <f t="shared" si="20"/>
        <v>0</v>
      </c>
      <c r="P39" s="261">
        <f t="shared" si="20"/>
        <v>1208886.0752017479</v>
      </c>
      <c r="Q39" s="262">
        <f t="shared" si="20"/>
        <v>0</v>
      </c>
      <c r="R39" s="263">
        <f t="shared" si="18"/>
        <v>0.3310907195488052</v>
      </c>
      <c r="S39" s="263">
        <f t="shared" si="19"/>
        <v>0</v>
      </c>
      <c r="T39" s="408"/>
    </row>
    <row r="40" spans="1:20" ht="15.75" thickBot="1">
      <c r="A40" s="218">
        <f t="shared" si="1"/>
        <v>30</v>
      </c>
      <c r="B40" s="185"/>
      <c r="C40" s="185"/>
      <c r="D40" s="186"/>
      <c r="E40" s="187"/>
      <c r="F40" s="221"/>
      <c r="G40" s="224"/>
      <c r="H40" s="224"/>
      <c r="I40" s="186"/>
      <c r="J40" s="221"/>
      <c r="K40" s="224"/>
      <c r="L40" s="224"/>
      <c r="M40" s="186"/>
      <c r="N40" s="221"/>
      <c r="O40" s="224"/>
      <c r="P40" s="224"/>
      <c r="Q40" s="186"/>
      <c r="R40" s="188"/>
      <c r="S40" s="188"/>
      <c r="T40" s="411"/>
    </row>
    <row r="41" spans="1:20" ht="18" customHeight="1" thickTop="1">
      <c r="A41" s="268">
        <f t="shared" si="1"/>
        <v>31</v>
      </c>
      <c r="B41" s="269" t="s">
        <v>52</v>
      </c>
      <c r="C41" s="269"/>
      <c r="D41" s="270"/>
      <c r="E41" s="271"/>
      <c r="F41" s="272"/>
      <c r="G41" s="273"/>
      <c r="H41" s="273"/>
      <c r="I41" s="274"/>
      <c r="J41" s="272"/>
      <c r="K41" s="273"/>
      <c r="L41" s="273"/>
      <c r="M41" s="274"/>
      <c r="N41" s="272"/>
      <c r="O41" s="273"/>
      <c r="P41" s="273"/>
      <c r="Q41" s="274"/>
      <c r="R41" s="275"/>
      <c r="S41" s="275"/>
      <c r="T41" s="412"/>
    </row>
    <row r="42" spans="1:20">
      <c r="A42" s="243">
        <f t="shared" si="1"/>
        <v>32</v>
      </c>
      <c r="B42" s="244"/>
      <c r="C42" s="244" t="s">
        <v>53</v>
      </c>
      <c r="D42" s="231"/>
      <c r="E42" s="266"/>
      <c r="F42" s="238"/>
      <c r="G42" s="239"/>
      <c r="H42" s="239"/>
      <c r="I42" s="241"/>
      <c r="J42" s="238"/>
      <c r="K42" s="239"/>
      <c r="L42" s="239"/>
      <c r="M42" s="241"/>
      <c r="N42" s="238"/>
      <c r="O42" s="239"/>
      <c r="P42" s="239"/>
      <c r="Q42" s="241"/>
      <c r="R42" s="251"/>
      <c r="S42" s="251"/>
      <c r="T42" s="413"/>
    </row>
    <row r="43" spans="1:20">
      <c r="A43" s="243">
        <f t="shared" si="1"/>
        <v>33</v>
      </c>
      <c r="B43" s="244"/>
      <c r="C43" s="244"/>
      <c r="D43" s="231" t="s">
        <v>110</v>
      </c>
      <c r="E43" s="245">
        <v>4110</v>
      </c>
      <c r="F43" s="246">
        <f>'Qtr 2 Budget'!H43</f>
        <v>0</v>
      </c>
      <c r="G43" s="392"/>
      <c r="H43" s="247">
        <f t="shared" ref="H43:H79" si="21">SUM(F43:G43)</f>
        <v>0</v>
      </c>
      <c r="I43" s="393"/>
      <c r="J43" s="253"/>
      <c r="K43" s="254"/>
      <c r="L43" s="254"/>
      <c r="M43" s="255"/>
      <c r="N43" s="246">
        <f t="shared" ref="N43:N44" si="22">F43+J43</f>
        <v>0</v>
      </c>
      <c r="O43" s="247">
        <f t="shared" ref="O43:O44" si="23">K43+G43</f>
        <v>0</v>
      </c>
      <c r="P43" s="247">
        <f t="shared" ref="P43:P44" si="24">SUM(N43:O43)</f>
        <v>0</v>
      </c>
      <c r="Q43" s="240">
        <f t="shared" ref="Q43:Q44" si="25">M43+I43</f>
        <v>0</v>
      </c>
      <c r="R43" s="251">
        <f>P43/$P$85</f>
        <v>0</v>
      </c>
      <c r="S43" s="251" t="str">
        <f t="shared" ref="S43:S44" si="26">IFERROR(Q43/P43,"")</f>
        <v/>
      </c>
      <c r="T43" s="407"/>
    </row>
    <row r="44" spans="1:20">
      <c r="A44" s="243">
        <f t="shared" si="1"/>
        <v>34</v>
      </c>
      <c r="B44" s="244"/>
      <c r="C44" s="244"/>
      <c r="D44" s="231" t="s">
        <v>120</v>
      </c>
      <c r="E44" s="245">
        <v>4190</v>
      </c>
      <c r="F44" s="246">
        <f>'Qtr 2 Budget'!H44</f>
        <v>0</v>
      </c>
      <c r="G44" s="392"/>
      <c r="H44" s="247">
        <f t="shared" si="21"/>
        <v>0</v>
      </c>
      <c r="I44" s="393"/>
      <c r="J44" s="246">
        <f>'Qtr 2 Budget'!L44</f>
        <v>0</v>
      </c>
      <c r="K44" s="392"/>
      <c r="L44" s="247">
        <f t="shared" ref="L44" si="27">SUM(J44:K44)</f>
        <v>0</v>
      </c>
      <c r="M44" s="393"/>
      <c r="N44" s="246">
        <f t="shared" si="22"/>
        <v>0</v>
      </c>
      <c r="O44" s="247">
        <f t="shared" si="23"/>
        <v>0</v>
      </c>
      <c r="P44" s="247">
        <f t="shared" si="24"/>
        <v>0</v>
      </c>
      <c r="Q44" s="240">
        <f t="shared" si="25"/>
        <v>0</v>
      </c>
      <c r="R44" s="251">
        <f>P44/$P$85</f>
        <v>0</v>
      </c>
      <c r="S44" s="251" t="str">
        <f t="shared" si="26"/>
        <v/>
      </c>
      <c r="T44" s="407"/>
    </row>
    <row r="45" spans="1:20">
      <c r="A45" s="243">
        <f t="shared" si="1"/>
        <v>35</v>
      </c>
      <c r="B45" s="244"/>
      <c r="C45" s="244" t="s">
        <v>54</v>
      </c>
      <c r="D45" s="231"/>
      <c r="E45" s="237"/>
      <c r="F45" s="249"/>
      <c r="G45" s="250"/>
      <c r="H45" s="250"/>
      <c r="I45" s="240"/>
      <c r="J45" s="249"/>
      <c r="K45" s="250"/>
      <c r="L45" s="250"/>
      <c r="M45" s="240"/>
      <c r="N45" s="249"/>
      <c r="O45" s="250"/>
      <c r="P45" s="250"/>
      <c r="Q45" s="240"/>
      <c r="R45" s="251"/>
      <c r="S45" s="251"/>
      <c r="T45" s="414"/>
    </row>
    <row r="46" spans="1:20">
      <c r="A46" s="243">
        <f t="shared" si="1"/>
        <v>36</v>
      </c>
      <c r="B46" s="244"/>
      <c r="C46" s="244"/>
      <c r="D46" s="231" t="s">
        <v>111</v>
      </c>
      <c r="E46" s="245">
        <v>4330</v>
      </c>
      <c r="F46" s="246">
        <f>'Qtr 2 Budget'!H46</f>
        <v>0</v>
      </c>
      <c r="G46" s="392"/>
      <c r="H46" s="247">
        <f t="shared" si="21"/>
        <v>0</v>
      </c>
      <c r="I46" s="393"/>
      <c r="J46" s="246">
        <f>'Qtr 2 Budget'!L46</f>
        <v>0</v>
      </c>
      <c r="K46" s="392"/>
      <c r="L46" s="247">
        <f t="shared" ref="L46" si="28">SUM(J46:K46)</f>
        <v>0</v>
      </c>
      <c r="M46" s="393"/>
      <c r="N46" s="246">
        <f t="shared" ref="N46:N47" si="29">F46+J46</f>
        <v>0</v>
      </c>
      <c r="O46" s="247">
        <f t="shared" ref="O46:O47" si="30">K46+G46</f>
        <v>0</v>
      </c>
      <c r="P46" s="247">
        <f t="shared" ref="P46:P47" si="31">SUM(N46:O46)</f>
        <v>0</v>
      </c>
      <c r="Q46" s="240">
        <f t="shared" ref="Q46:Q47" si="32">M46+I46</f>
        <v>0</v>
      </c>
      <c r="R46" s="251">
        <f>P46/$P$85</f>
        <v>0</v>
      </c>
      <c r="S46" s="251" t="str">
        <f t="shared" ref="S46:S48" si="33">IFERROR(Q46/P46,"")</f>
        <v/>
      </c>
      <c r="T46" s="414"/>
    </row>
    <row r="47" spans="1:20">
      <c r="A47" s="243">
        <f t="shared" si="1"/>
        <v>37</v>
      </c>
      <c r="B47" s="244"/>
      <c r="C47" s="244"/>
      <c r="D47" s="231" t="s">
        <v>55</v>
      </c>
      <c r="E47" s="245">
        <v>4390</v>
      </c>
      <c r="F47" s="246">
        <f>'Qtr 2 Budget'!H47</f>
        <v>0</v>
      </c>
      <c r="G47" s="392"/>
      <c r="H47" s="247">
        <f t="shared" si="21"/>
        <v>0</v>
      </c>
      <c r="I47" s="393"/>
      <c r="J47" s="253"/>
      <c r="K47" s="254"/>
      <c r="L47" s="254"/>
      <c r="M47" s="255"/>
      <c r="N47" s="246">
        <f t="shared" si="29"/>
        <v>0</v>
      </c>
      <c r="O47" s="247">
        <f t="shared" si="30"/>
        <v>0</v>
      </c>
      <c r="P47" s="247">
        <f t="shared" si="31"/>
        <v>0</v>
      </c>
      <c r="Q47" s="240">
        <f t="shared" si="32"/>
        <v>0</v>
      </c>
      <c r="R47" s="251">
        <f>P47/$P$85</f>
        <v>0</v>
      </c>
      <c r="S47" s="251" t="str">
        <f t="shared" si="33"/>
        <v/>
      </c>
      <c r="T47" s="407"/>
    </row>
    <row r="48" spans="1:20">
      <c r="A48" s="243">
        <f t="shared" si="1"/>
        <v>38</v>
      </c>
      <c r="B48" s="244"/>
      <c r="C48" s="244"/>
      <c r="D48" s="231"/>
      <c r="E48" s="245"/>
      <c r="F48" s="246">
        <f>'Qtr 2 Budget'!H48</f>
        <v>0</v>
      </c>
      <c r="G48" s="392"/>
      <c r="H48" s="247">
        <f t="shared" si="21"/>
        <v>0</v>
      </c>
      <c r="I48" s="393"/>
      <c r="J48" s="246">
        <f>'Qtr 2 Budget'!L48</f>
        <v>0</v>
      </c>
      <c r="K48" s="392"/>
      <c r="L48" s="247">
        <f t="shared" ref="L48:L51" si="34">SUM(J48:K48)</f>
        <v>0</v>
      </c>
      <c r="M48" s="393"/>
      <c r="N48" s="246">
        <f>F48+J48</f>
        <v>0</v>
      </c>
      <c r="O48" s="247">
        <f>K48+G48</f>
        <v>0</v>
      </c>
      <c r="P48" s="247">
        <f>SUM(N48:O48)</f>
        <v>0</v>
      </c>
      <c r="Q48" s="240">
        <f>M48+I48</f>
        <v>0</v>
      </c>
      <c r="R48" s="251">
        <f>P48/$P$85</f>
        <v>0</v>
      </c>
      <c r="S48" s="251" t="str">
        <f t="shared" si="33"/>
        <v/>
      </c>
      <c r="T48" s="407"/>
    </row>
    <row r="49" spans="1:20">
      <c r="A49" s="243">
        <f t="shared" si="1"/>
        <v>39</v>
      </c>
      <c r="B49" s="244" t="s">
        <v>56</v>
      </c>
      <c r="C49" s="244"/>
      <c r="D49" s="231"/>
      <c r="E49" s="237"/>
      <c r="F49" s="249"/>
      <c r="G49" s="250"/>
      <c r="H49" s="250"/>
      <c r="I49" s="240"/>
      <c r="J49" s="249"/>
      <c r="K49" s="250"/>
      <c r="L49" s="250"/>
      <c r="M49" s="240"/>
      <c r="N49" s="249"/>
      <c r="O49" s="250"/>
      <c r="P49" s="250"/>
      <c r="Q49" s="240"/>
      <c r="R49" s="251"/>
      <c r="S49" s="251"/>
      <c r="T49" s="414"/>
    </row>
    <row r="50" spans="1:20">
      <c r="A50" s="243">
        <f t="shared" si="1"/>
        <v>40</v>
      </c>
      <c r="B50" s="244"/>
      <c r="C50" s="244"/>
      <c r="D50" s="231" t="s">
        <v>112</v>
      </c>
      <c r="E50" s="245">
        <v>4510</v>
      </c>
      <c r="F50" s="249"/>
      <c r="G50" s="250"/>
      <c r="H50" s="250"/>
      <c r="I50" s="240"/>
      <c r="J50" s="246">
        <f>'Qtr 2 Budget'!L50</f>
        <v>0</v>
      </c>
      <c r="K50" s="392"/>
      <c r="L50" s="247">
        <f t="shared" si="34"/>
        <v>0</v>
      </c>
      <c r="M50" s="393"/>
      <c r="N50" s="246">
        <f t="shared" ref="N50:N51" si="35">F50+J50</f>
        <v>0</v>
      </c>
      <c r="O50" s="247">
        <f t="shared" ref="O50:O51" si="36">K50+G50</f>
        <v>0</v>
      </c>
      <c r="P50" s="247">
        <f t="shared" ref="P50:P51" si="37">SUM(N50:O50)</f>
        <v>0</v>
      </c>
      <c r="Q50" s="240">
        <f t="shared" ref="Q50:Q51" si="38">M50+I50</f>
        <v>0</v>
      </c>
      <c r="R50" s="251">
        <f>P50/$P$85</f>
        <v>0</v>
      </c>
      <c r="S50" s="251" t="str">
        <f t="shared" ref="S50:S51" si="39">IFERROR(Q50/P50,"")</f>
        <v/>
      </c>
      <c r="T50" s="407"/>
    </row>
    <row r="51" spans="1:20">
      <c r="A51" s="243">
        <f t="shared" si="1"/>
        <v>41</v>
      </c>
      <c r="B51" s="244"/>
      <c r="C51" s="244"/>
      <c r="D51" s="231" t="s">
        <v>3</v>
      </c>
      <c r="E51" s="245">
        <v>4515</v>
      </c>
      <c r="F51" s="249"/>
      <c r="G51" s="250"/>
      <c r="H51" s="250"/>
      <c r="I51" s="240"/>
      <c r="J51" s="246">
        <f>'Qtr 2 Budget'!L51</f>
        <v>0</v>
      </c>
      <c r="K51" s="392"/>
      <c r="L51" s="247">
        <f t="shared" si="34"/>
        <v>0</v>
      </c>
      <c r="M51" s="393"/>
      <c r="N51" s="246">
        <f t="shared" si="35"/>
        <v>0</v>
      </c>
      <c r="O51" s="247">
        <f t="shared" si="36"/>
        <v>0</v>
      </c>
      <c r="P51" s="247">
        <f t="shared" si="37"/>
        <v>0</v>
      </c>
      <c r="Q51" s="240">
        <f t="shared" si="38"/>
        <v>0</v>
      </c>
      <c r="R51" s="251">
        <f>P51/$P$85</f>
        <v>0</v>
      </c>
      <c r="S51" s="251" t="str">
        <f t="shared" si="39"/>
        <v/>
      </c>
      <c r="T51" s="407"/>
    </row>
    <row r="52" spans="1:20">
      <c r="A52" s="243">
        <f t="shared" si="1"/>
        <v>42</v>
      </c>
      <c r="B52" s="244"/>
      <c r="C52" s="244"/>
      <c r="D52" s="231" t="s">
        <v>4</v>
      </c>
      <c r="E52" s="237"/>
      <c r="F52" s="249"/>
      <c r="G52" s="250"/>
      <c r="H52" s="250"/>
      <c r="I52" s="240"/>
      <c r="J52" s="249"/>
      <c r="K52" s="250"/>
      <c r="L52" s="250"/>
      <c r="M52" s="240"/>
      <c r="N52" s="249"/>
      <c r="O52" s="250"/>
      <c r="P52" s="250"/>
      <c r="Q52" s="240"/>
      <c r="R52" s="251"/>
      <c r="S52" s="251"/>
      <c r="T52" s="414"/>
    </row>
    <row r="53" spans="1:20">
      <c r="A53" s="243">
        <f t="shared" si="1"/>
        <v>43</v>
      </c>
      <c r="B53" s="244"/>
      <c r="C53" s="244"/>
      <c r="D53" s="231" t="s">
        <v>57</v>
      </c>
      <c r="E53" s="245" t="s">
        <v>58</v>
      </c>
      <c r="F53" s="249"/>
      <c r="G53" s="250"/>
      <c r="H53" s="250"/>
      <c r="I53" s="240"/>
      <c r="J53" s="246">
        <f>'Qtr 2 Budget'!L53</f>
        <v>37611</v>
      </c>
      <c r="K53" s="392"/>
      <c r="L53" s="247">
        <f t="shared" ref="L53:L56" si="40">SUM(J53:K53)</f>
        <v>37611</v>
      </c>
      <c r="M53" s="393"/>
      <c r="N53" s="246">
        <f t="shared" ref="N53:N56" si="41">F53+J53</f>
        <v>37611</v>
      </c>
      <c r="O53" s="247">
        <f t="shared" ref="O53:O56" si="42">K53+G53</f>
        <v>0</v>
      </c>
      <c r="P53" s="247">
        <f t="shared" ref="P53:P56" si="43">SUM(N53:O53)</f>
        <v>37611</v>
      </c>
      <c r="Q53" s="240">
        <f t="shared" ref="Q53:Q56" si="44">M53+I53</f>
        <v>0</v>
      </c>
      <c r="R53" s="251">
        <f>P53/$P$85</f>
        <v>1.0300931831704588E-2</v>
      </c>
      <c r="S53" s="251">
        <f t="shared" ref="S53:S56" si="45">IFERROR(Q53/P53,"")</f>
        <v>0</v>
      </c>
      <c r="T53" s="407"/>
    </row>
    <row r="54" spans="1:20">
      <c r="A54" s="243">
        <f t="shared" si="1"/>
        <v>44</v>
      </c>
      <c r="B54" s="244"/>
      <c r="C54" s="244"/>
      <c r="D54" s="231" t="s">
        <v>59</v>
      </c>
      <c r="E54" s="245" t="s">
        <v>60</v>
      </c>
      <c r="F54" s="249"/>
      <c r="G54" s="250"/>
      <c r="H54" s="250"/>
      <c r="I54" s="240"/>
      <c r="J54" s="246">
        <f>'Qtr 2 Budget'!L54</f>
        <v>0</v>
      </c>
      <c r="K54" s="392"/>
      <c r="L54" s="247">
        <f t="shared" si="40"/>
        <v>0</v>
      </c>
      <c r="M54" s="393"/>
      <c r="N54" s="246">
        <f t="shared" si="41"/>
        <v>0</v>
      </c>
      <c r="O54" s="247">
        <f t="shared" si="42"/>
        <v>0</v>
      </c>
      <c r="P54" s="247">
        <f t="shared" si="43"/>
        <v>0</v>
      </c>
      <c r="Q54" s="240">
        <f t="shared" si="44"/>
        <v>0</v>
      </c>
      <c r="R54" s="251">
        <f>P54/$P$85</f>
        <v>0</v>
      </c>
      <c r="S54" s="251" t="str">
        <f t="shared" si="45"/>
        <v/>
      </c>
      <c r="T54" s="407"/>
    </row>
    <row r="55" spans="1:20">
      <c r="A55" s="243">
        <f t="shared" si="1"/>
        <v>45</v>
      </c>
      <c r="B55" s="244"/>
      <c r="C55" s="244"/>
      <c r="D55" s="231" t="s">
        <v>140</v>
      </c>
      <c r="E55" s="245">
        <v>4535</v>
      </c>
      <c r="F55" s="249"/>
      <c r="G55" s="250"/>
      <c r="H55" s="250"/>
      <c r="I55" s="240"/>
      <c r="J55" s="246">
        <f>'Qtr 2 Budget'!L55</f>
        <v>0</v>
      </c>
      <c r="K55" s="392"/>
      <c r="L55" s="247">
        <f t="shared" si="40"/>
        <v>0</v>
      </c>
      <c r="M55" s="393"/>
      <c r="N55" s="246">
        <f t="shared" si="41"/>
        <v>0</v>
      </c>
      <c r="O55" s="247">
        <f t="shared" si="42"/>
        <v>0</v>
      </c>
      <c r="P55" s="247">
        <f t="shared" si="43"/>
        <v>0</v>
      </c>
      <c r="Q55" s="240">
        <f t="shared" si="44"/>
        <v>0</v>
      </c>
      <c r="R55" s="251">
        <f>P55/$P$85</f>
        <v>0</v>
      </c>
      <c r="S55" s="251" t="str">
        <f t="shared" si="45"/>
        <v/>
      </c>
      <c r="T55" s="407"/>
    </row>
    <row r="56" spans="1:20">
      <c r="A56" s="243">
        <f t="shared" si="1"/>
        <v>46</v>
      </c>
      <c r="B56" s="244"/>
      <c r="C56" s="244"/>
      <c r="D56" s="231" t="s">
        <v>61</v>
      </c>
      <c r="E56" s="245" t="s">
        <v>62</v>
      </c>
      <c r="F56" s="249"/>
      <c r="G56" s="250"/>
      <c r="H56" s="250"/>
      <c r="I56" s="240"/>
      <c r="J56" s="246">
        <f>'Qtr 2 Budget'!L56</f>
        <v>0</v>
      </c>
      <c r="K56" s="392"/>
      <c r="L56" s="247">
        <f t="shared" si="40"/>
        <v>0</v>
      </c>
      <c r="M56" s="393"/>
      <c r="N56" s="246">
        <f t="shared" si="41"/>
        <v>0</v>
      </c>
      <c r="O56" s="247">
        <f t="shared" si="42"/>
        <v>0</v>
      </c>
      <c r="P56" s="247">
        <f t="shared" si="43"/>
        <v>0</v>
      </c>
      <c r="Q56" s="240">
        <f t="shared" si="44"/>
        <v>0</v>
      </c>
      <c r="R56" s="251">
        <f>P56/$P$85</f>
        <v>0</v>
      </c>
      <c r="S56" s="251" t="str">
        <f t="shared" si="45"/>
        <v/>
      </c>
      <c r="T56" s="407"/>
    </row>
    <row r="57" spans="1:20">
      <c r="A57" s="243">
        <f t="shared" si="1"/>
        <v>47</v>
      </c>
      <c r="B57" s="244"/>
      <c r="C57" s="244"/>
      <c r="D57" s="231" t="s">
        <v>138</v>
      </c>
      <c r="E57" s="237"/>
      <c r="F57" s="249"/>
      <c r="G57" s="250"/>
      <c r="H57" s="250"/>
      <c r="I57" s="240"/>
      <c r="J57" s="249"/>
      <c r="K57" s="250"/>
      <c r="L57" s="250"/>
      <c r="M57" s="240"/>
      <c r="N57" s="249"/>
      <c r="O57" s="250"/>
      <c r="P57" s="250"/>
      <c r="Q57" s="240"/>
      <c r="R57" s="251"/>
      <c r="S57" s="251"/>
      <c r="T57" s="414"/>
    </row>
    <row r="58" spans="1:20">
      <c r="A58" s="243">
        <f t="shared" si="1"/>
        <v>48</v>
      </c>
      <c r="B58" s="244"/>
      <c r="C58" s="244"/>
      <c r="D58" s="231" t="s">
        <v>135</v>
      </c>
      <c r="E58" s="245" t="s">
        <v>63</v>
      </c>
      <c r="F58" s="249"/>
      <c r="G58" s="250"/>
      <c r="H58" s="250"/>
      <c r="I58" s="240"/>
      <c r="J58" s="246">
        <f>'Qtr 2 Budget'!L58</f>
        <v>71385</v>
      </c>
      <c r="K58" s="392"/>
      <c r="L58" s="247">
        <f t="shared" ref="L58:L79" si="46">SUM(J58:K58)</f>
        <v>71385</v>
      </c>
      <c r="M58" s="393"/>
      <c r="N58" s="246">
        <f t="shared" ref="N58:N79" si="47">F58+J58</f>
        <v>71385</v>
      </c>
      <c r="O58" s="247">
        <f t="shared" ref="O58:O79" si="48">K58+G58</f>
        <v>0</v>
      </c>
      <c r="P58" s="247">
        <f t="shared" ref="P58:P79" si="49">SUM(N58:O58)</f>
        <v>71385</v>
      </c>
      <c r="Q58" s="240">
        <f t="shared" ref="Q58:Q79" si="50">M58+I58</f>
        <v>0</v>
      </c>
      <c r="R58" s="251">
        <f t="shared" ref="R58:R65" si="51">P58/$P$85</f>
        <v>1.9550982925373748E-2</v>
      </c>
      <c r="S58" s="251">
        <f t="shared" ref="S58:S65" si="52">IFERROR(Q58/P58,"")</f>
        <v>0</v>
      </c>
      <c r="T58" s="407"/>
    </row>
    <row r="59" spans="1:20">
      <c r="A59" s="243">
        <f t="shared" si="1"/>
        <v>49</v>
      </c>
      <c r="B59" s="244"/>
      <c r="C59" s="244"/>
      <c r="D59" s="231" t="s">
        <v>136</v>
      </c>
      <c r="E59" s="245">
        <v>4550</v>
      </c>
      <c r="F59" s="249"/>
      <c r="G59" s="250"/>
      <c r="H59" s="250"/>
      <c r="I59" s="240"/>
      <c r="J59" s="246">
        <f>'Qtr 2 Budget'!L59</f>
        <v>19900</v>
      </c>
      <c r="K59" s="392"/>
      <c r="L59" s="247">
        <f t="shared" si="46"/>
        <v>19900</v>
      </c>
      <c r="M59" s="393"/>
      <c r="N59" s="246">
        <f t="shared" si="47"/>
        <v>19900</v>
      </c>
      <c r="O59" s="247">
        <f t="shared" si="48"/>
        <v>0</v>
      </c>
      <c r="P59" s="247">
        <f t="shared" si="49"/>
        <v>19900</v>
      </c>
      <c r="Q59" s="240">
        <f t="shared" si="50"/>
        <v>0</v>
      </c>
      <c r="R59" s="251">
        <f t="shared" si="51"/>
        <v>5.4502284823833803E-3</v>
      </c>
      <c r="S59" s="251">
        <f t="shared" si="52"/>
        <v>0</v>
      </c>
      <c r="T59" s="407"/>
    </row>
    <row r="60" spans="1:20">
      <c r="A60" s="243">
        <f t="shared" si="1"/>
        <v>50</v>
      </c>
      <c r="B60" s="244"/>
      <c r="C60" s="244"/>
      <c r="D60" s="231" t="s">
        <v>64</v>
      </c>
      <c r="E60" s="245" t="s">
        <v>65</v>
      </c>
      <c r="F60" s="249"/>
      <c r="G60" s="250"/>
      <c r="H60" s="250"/>
      <c r="I60" s="240"/>
      <c r="J60" s="246">
        <f>'Qtr 2 Budget'!L60</f>
        <v>0</v>
      </c>
      <c r="K60" s="392"/>
      <c r="L60" s="247">
        <f t="shared" si="46"/>
        <v>0</v>
      </c>
      <c r="M60" s="393"/>
      <c r="N60" s="246">
        <f t="shared" si="47"/>
        <v>0</v>
      </c>
      <c r="O60" s="247">
        <f t="shared" si="48"/>
        <v>0</v>
      </c>
      <c r="P60" s="247">
        <f t="shared" si="49"/>
        <v>0</v>
      </c>
      <c r="Q60" s="240">
        <f t="shared" si="50"/>
        <v>0</v>
      </c>
      <c r="R60" s="251">
        <f t="shared" si="51"/>
        <v>0</v>
      </c>
      <c r="S60" s="251" t="str">
        <f t="shared" si="52"/>
        <v/>
      </c>
      <c r="T60" s="407"/>
    </row>
    <row r="61" spans="1:20">
      <c r="A61" s="243">
        <f t="shared" si="1"/>
        <v>51</v>
      </c>
      <c r="B61" s="244"/>
      <c r="C61" s="244"/>
      <c r="D61" s="231" t="s">
        <v>142</v>
      </c>
      <c r="E61" s="245" t="s">
        <v>66</v>
      </c>
      <c r="F61" s="249"/>
      <c r="G61" s="250"/>
      <c r="H61" s="250"/>
      <c r="I61" s="240"/>
      <c r="J61" s="246">
        <f>'Qtr 2 Budget'!L61</f>
        <v>5500</v>
      </c>
      <c r="K61" s="392"/>
      <c r="L61" s="247">
        <f t="shared" si="46"/>
        <v>5500</v>
      </c>
      <c r="M61" s="393"/>
      <c r="N61" s="246">
        <f t="shared" si="47"/>
        <v>5500</v>
      </c>
      <c r="O61" s="247">
        <f t="shared" si="48"/>
        <v>0</v>
      </c>
      <c r="P61" s="247">
        <f t="shared" si="49"/>
        <v>5500</v>
      </c>
      <c r="Q61" s="240">
        <f t="shared" si="50"/>
        <v>0</v>
      </c>
      <c r="R61" s="251">
        <f t="shared" si="51"/>
        <v>1.5063445554325925E-3</v>
      </c>
      <c r="S61" s="251">
        <f t="shared" si="52"/>
        <v>0</v>
      </c>
      <c r="T61" s="407"/>
    </row>
    <row r="62" spans="1:20">
      <c r="A62" s="243">
        <f t="shared" si="1"/>
        <v>52</v>
      </c>
      <c r="B62" s="244"/>
      <c r="C62" s="244"/>
      <c r="D62" s="231" t="s">
        <v>151</v>
      </c>
      <c r="E62" s="245" t="s">
        <v>67</v>
      </c>
      <c r="F62" s="249"/>
      <c r="G62" s="250"/>
      <c r="H62" s="250"/>
      <c r="I62" s="240"/>
      <c r="J62" s="246">
        <f>'Qtr 2 Budget'!L62</f>
        <v>3598</v>
      </c>
      <c r="K62" s="392"/>
      <c r="L62" s="247">
        <f t="shared" si="46"/>
        <v>3598</v>
      </c>
      <c r="M62" s="393"/>
      <c r="N62" s="246">
        <f t="shared" si="47"/>
        <v>3598</v>
      </c>
      <c r="O62" s="247">
        <f t="shared" si="48"/>
        <v>0</v>
      </c>
      <c r="P62" s="247">
        <f t="shared" si="49"/>
        <v>3598</v>
      </c>
      <c r="Q62" s="240">
        <f t="shared" si="50"/>
        <v>0</v>
      </c>
      <c r="R62" s="251">
        <f t="shared" si="51"/>
        <v>9.8542322008117597E-4</v>
      </c>
      <c r="S62" s="251">
        <f t="shared" si="52"/>
        <v>0</v>
      </c>
      <c r="T62" s="407"/>
    </row>
    <row r="63" spans="1:20">
      <c r="A63" s="243">
        <f t="shared" si="1"/>
        <v>53</v>
      </c>
      <c r="B63" s="244"/>
      <c r="C63" s="244"/>
      <c r="D63" s="231" t="s">
        <v>143</v>
      </c>
      <c r="E63" s="245">
        <v>4559</v>
      </c>
      <c r="F63" s="249"/>
      <c r="G63" s="250"/>
      <c r="H63" s="250"/>
      <c r="I63" s="240"/>
      <c r="J63" s="246">
        <f>'Qtr 2 Budget'!L63</f>
        <v>0</v>
      </c>
      <c r="K63" s="392"/>
      <c r="L63" s="247">
        <f t="shared" si="46"/>
        <v>0</v>
      </c>
      <c r="M63" s="393"/>
      <c r="N63" s="246">
        <f t="shared" si="47"/>
        <v>0</v>
      </c>
      <c r="O63" s="247">
        <f t="shared" si="48"/>
        <v>0</v>
      </c>
      <c r="P63" s="247">
        <f t="shared" si="49"/>
        <v>0</v>
      </c>
      <c r="Q63" s="240">
        <f t="shared" si="50"/>
        <v>0</v>
      </c>
      <c r="R63" s="251">
        <f t="shared" si="51"/>
        <v>0</v>
      </c>
      <c r="S63" s="251" t="str">
        <f t="shared" si="52"/>
        <v/>
      </c>
      <c r="T63" s="407"/>
    </row>
    <row r="64" spans="1:20">
      <c r="A64" s="243">
        <f t="shared" si="1"/>
        <v>54</v>
      </c>
      <c r="B64" s="244"/>
      <c r="C64" s="244"/>
      <c r="D64" s="231" t="s">
        <v>152</v>
      </c>
      <c r="E64" s="245">
        <v>4553</v>
      </c>
      <c r="F64" s="249"/>
      <c r="G64" s="250"/>
      <c r="H64" s="250"/>
      <c r="I64" s="240"/>
      <c r="J64" s="246">
        <f>'Qtr 2 Budget'!L64</f>
        <v>0</v>
      </c>
      <c r="K64" s="392"/>
      <c r="L64" s="247">
        <f t="shared" si="46"/>
        <v>0</v>
      </c>
      <c r="M64" s="393"/>
      <c r="N64" s="246">
        <f t="shared" si="47"/>
        <v>0</v>
      </c>
      <c r="O64" s="247">
        <f t="shared" si="48"/>
        <v>0</v>
      </c>
      <c r="P64" s="247">
        <f t="shared" si="49"/>
        <v>0</v>
      </c>
      <c r="Q64" s="240">
        <f t="shared" si="50"/>
        <v>0</v>
      </c>
      <c r="R64" s="251">
        <f t="shared" si="51"/>
        <v>0</v>
      </c>
      <c r="S64" s="251" t="str">
        <f t="shared" si="52"/>
        <v/>
      </c>
      <c r="T64" s="407"/>
    </row>
    <row r="65" spans="1:20">
      <c r="A65" s="243">
        <f t="shared" si="1"/>
        <v>55</v>
      </c>
      <c r="B65" s="244"/>
      <c r="C65" s="244"/>
      <c r="D65" s="231" t="s">
        <v>141</v>
      </c>
      <c r="E65" s="245">
        <v>4559</v>
      </c>
      <c r="F65" s="249"/>
      <c r="G65" s="250"/>
      <c r="H65" s="250"/>
      <c r="I65" s="240"/>
      <c r="J65" s="246">
        <f>'Qtr 2 Budget'!L65</f>
        <v>0</v>
      </c>
      <c r="K65" s="392"/>
      <c r="L65" s="247">
        <f t="shared" si="46"/>
        <v>0</v>
      </c>
      <c r="M65" s="393"/>
      <c r="N65" s="246">
        <f t="shared" si="47"/>
        <v>0</v>
      </c>
      <c r="O65" s="247">
        <f t="shared" si="48"/>
        <v>0</v>
      </c>
      <c r="P65" s="247">
        <f t="shared" si="49"/>
        <v>0</v>
      </c>
      <c r="Q65" s="240">
        <f t="shared" si="50"/>
        <v>0</v>
      </c>
      <c r="R65" s="251">
        <f t="shared" si="51"/>
        <v>0</v>
      </c>
      <c r="S65" s="251" t="str">
        <f t="shared" si="52"/>
        <v/>
      </c>
      <c r="T65" s="407"/>
    </row>
    <row r="66" spans="1:20">
      <c r="A66" s="243">
        <f t="shared" si="1"/>
        <v>56</v>
      </c>
      <c r="B66" s="244"/>
      <c r="C66" s="244"/>
      <c r="D66" s="231" t="s">
        <v>189</v>
      </c>
      <c r="E66" s="245"/>
      <c r="F66" s="249"/>
      <c r="G66" s="250"/>
      <c r="H66" s="250"/>
      <c r="I66" s="240"/>
      <c r="J66" s="249"/>
      <c r="K66" s="250"/>
      <c r="L66" s="250"/>
      <c r="M66" s="240"/>
      <c r="N66" s="249"/>
      <c r="O66" s="250"/>
      <c r="P66" s="250"/>
      <c r="Q66" s="240"/>
      <c r="R66" s="251"/>
      <c r="S66" s="251"/>
      <c r="T66" s="414"/>
    </row>
    <row r="67" spans="1:20">
      <c r="A67" s="243">
        <f t="shared" si="1"/>
        <v>57</v>
      </c>
      <c r="B67" s="244"/>
      <c r="C67" s="244"/>
      <c r="D67" s="231" t="s">
        <v>153</v>
      </c>
      <c r="E67" s="245">
        <v>4590</v>
      </c>
      <c r="F67" s="249"/>
      <c r="G67" s="250"/>
      <c r="H67" s="250"/>
      <c r="I67" s="240"/>
      <c r="J67" s="246">
        <f>'Qtr 2 Budget'!L67</f>
        <v>0</v>
      </c>
      <c r="K67" s="392"/>
      <c r="L67" s="247">
        <f t="shared" si="46"/>
        <v>0</v>
      </c>
      <c r="M67" s="393"/>
      <c r="N67" s="246">
        <f t="shared" si="47"/>
        <v>0</v>
      </c>
      <c r="O67" s="247">
        <f t="shared" si="48"/>
        <v>0</v>
      </c>
      <c r="P67" s="247">
        <f t="shared" si="49"/>
        <v>0</v>
      </c>
      <c r="Q67" s="240">
        <f t="shared" si="50"/>
        <v>0</v>
      </c>
      <c r="R67" s="251">
        <f t="shared" ref="R67:R80" si="53">P67/$P$85</f>
        <v>0</v>
      </c>
      <c r="S67" s="251" t="str">
        <f t="shared" ref="S67:S79" si="54">IFERROR(Q67/P67,"")</f>
        <v/>
      </c>
      <c r="T67" s="407"/>
    </row>
    <row r="68" spans="1:20">
      <c r="A68" s="243">
        <f t="shared" si="1"/>
        <v>58</v>
      </c>
      <c r="B68" s="244"/>
      <c r="C68" s="244"/>
      <c r="D68" s="231" t="s">
        <v>154</v>
      </c>
      <c r="E68" s="245">
        <v>4590</v>
      </c>
      <c r="F68" s="249"/>
      <c r="G68" s="250"/>
      <c r="H68" s="250"/>
      <c r="I68" s="240"/>
      <c r="J68" s="246">
        <f>'Qtr 2 Budget'!L68</f>
        <v>0</v>
      </c>
      <c r="K68" s="392"/>
      <c r="L68" s="247">
        <f t="shared" si="46"/>
        <v>0</v>
      </c>
      <c r="M68" s="393"/>
      <c r="N68" s="246">
        <f t="shared" si="47"/>
        <v>0</v>
      </c>
      <c r="O68" s="247">
        <f t="shared" si="48"/>
        <v>0</v>
      </c>
      <c r="P68" s="247">
        <f t="shared" si="49"/>
        <v>0</v>
      </c>
      <c r="Q68" s="240">
        <f t="shared" si="50"/>
        <v>0</v>
      </c>
      <c r="R68" s="251">
        <f t="shared" si="53"/>
        <v>0</v>
      </c>
      <c r="S68" s="251" t="str">
        <f t="shared" si="54"/>
        <v/>
      </c>
      <c r="T68" s="407"/>
    </row>
    <row r="69" spans="1:20">
      <c r="A69" s="243">
        <f t="shared" si="1"/>
        <v>59</v>
      </c>
      <c r="B69" s="244"/>
      <c r="C69" s="244"/>
      <c r="D69" s="231" t="s">
        <v>155</v>
      </c>
      <c r="E69" s="245">
        <v>4590</v>
      </c>
      <c r="F69" s="249"/>
      <c r="G69" s="250"/>
      <c r="H69" s="250"/>
      <c r="I69" s="240"/>
      <c r="J69" s="246">
        <f>'Qtr 2 Budget'!L69</f>
        <v>0</v>
      </c>
      <c r="K69" s="392"/>
      <c r="L69" s="247">
        <f t="shared" si="46"/>
        <v>0</v>
      </c>
      <c r="M69" s="393"/>
      <c r="N69" s="246">
        <f t="shared" si="47"/>
        <v>0</v>
      </c>
      <c r="O69" s="247">
        <f t="shared" si="48"/>
        <v>0</v>
      </c>
      <c r="P69" s="247">
        <f t="shared" si="49"/>
        <v>0</v>
      </c>
      <c r="Q69" s="240">
        <f t="shared" si="50"/>
        <v>0</v>
      </c>
      <c r="R69" s="251">
        <f t="shared" si="53"/>
        <v>0</v>
      </c>
      <c r="S69" s="251" t="str">
        <f t="shared" si="54"/>
        <v/>
      </c>
      <c r="T69" s="407"/>
    </row>
    <row r="70" spans="1:20">
      <c r="A70" s="243">
        <f t="shared" si="1"/>
        <v>60</v>
      </c>
      <c r="B70" s="244"/>
      <c r="C70" s="244"/>
      <c r="D70" s="231" t="s">
        <v>156</v>
      </c>
      <c r="E70" s="245">
        <v>4590</v>
      </c>
      <c r="F70" s="249"/>
      <c r="G70" s="250"/>
      <c r="H70" s="250"/>
      <c r="I70" s="240"/>
      <c r="J70" s="246">
        <f>'Qtr 2 Budget'!L70</f>
        <v>0</v>
      </c>
      <c r="K70" s="392"/>
      <c r="L70" s="247">
        <f t="shared" si="46"/>
        <v>0</v>
      </c>
      <c r="M70" s="393"/>
      <c r="N70" s="246">
        <f t="shared" si="47"/>
        <v>0</v>
      </c>
      <c r="O70" s="247">
        <f t="shared" si="48"/>
        <v>0</v>
      </c>
      <c r="P70" s="247">
        <f t="shared" si="49"/>
        <v>0</v>
      </c>
      <c r="Q70" s="240">
        <f t="shared" si="50"/>
        <v>0</v>
      </c>
      <c r="R70" s="251">
        <f t="shared" si="53"/>
        <v>0</v>
      </c>
      <c r="S70" s="251" t="str">
        <f t="shared" si="54"/>
        <v/>
      </c>
      <c r="T70" s="407"/>
    </row>
    <row r="71" spans="1:20">
      <c r="A71" s="243">
        <f t="shared" si="1"/>
        <v>61</v>
      </c>
      <c r="B71" s="244"/>
      <c r="C71" s="244"/>
      <c r="D71" s="231" t="s">
        <v>157</v>
      </c>
      <c r="E71" s="245">
        <v>4590</v>
      </c>
      <c r="F71" s="249"/>
      <c r="G71" s="250"/>
      <c r="H71" s="250"/>
      <c r="I71" s="240"/>
      <c r="J71" s="246">
        <f>'Qtr 2 Budget'!L71</f>
        <v>0</v>
      </c>
      <c r="K71" s="392"/>
      <c r="L71" s="247">
        <f t="shared" si="46"/>
        <v>0</v>
      </c>
      <c r="M71" s="393"/>
      <c r="N71" s="246">
        <f t="shared" si="47"/>
        <v>0</v>
      </c>
      <c r="O71" s="247">
        <f t="shared" si="48"/>
        <v>0</v>
      </c>
      <c r="P71" s="247">
        <f t="shared" si="49"/>
        <v>0</v>
      </c>
      <c r="Q71" s="240">
        <f t="shared" si="50"/>
        <v>0</v>
      </c>
      <c r="R71" s="251">
        <f t="shared" si="53"/>
        <v>0</v>
      </c>
      <c r="S71" s="251" t="str">
        <f t="shared" si="54"/>
        <v/>
      </c>
      <c r="T71" s="407"/>
    </row>
    <row r="72" spans="1:20">
      <c r="A72" s="243">
        <f t="shared" si="1"/>
        <v>62</v>
      </c>
      <c r="B72" s="244"/>
      <c r="C72" s="244"/>
      <c r="D72" s="231" t="s">
        <v>211</v>
      </c>
      <c r="E72" s="245">
        <v>4590</v>
      </c>
      <c r="F72" s="249"/>
      <c r="G72" s="250"/>
      <c r="H72" s="250"/>
      <c r="I72" s="240"/>
      <c r="J72" s="246">
        <f>'Qtr 2 Budget'!L72</f>
        <v>0</v>
      </c>
      <c r="K72" s="392"/>
      <c r="L72" s="247">
        <f t="shared" si="46"/>
        <v>0</v>
      </c>
      <c r="M72" s="393"/>
      <c r="N72" s="246">
        <f t="shared" si="47"/>
        <v>0</v>
      </c>
      <c r="O72" s="247">
        <f t="shared" si="48"/>
        <v>0</v>
      </c>
      <c r="P72" s="247">
        <f t="shared" si="49"/>
        <v>0</v>
      </c>
      <c r="Q72" s="240">
        <f t="shared" si="50"/>
        <v>0</v>
      </c>
      <c r="R72" s="251">
        <f t="shared" si="53"/>
        <v>0</v>
      </c>
      <c r="S72" s="251" t="str">
        <f t="shared" si="54"/>
        <v/>
      </c>
      <c r="T72" s="407"/>
    </row>
    <row r="73" spans="1:20">
      <c r="A73" s="243">
        <f t="shared" si="1"/>
        <v>63</v>
      </c>
      <c r="B73" s="244"/>
      <c r="C73" s="244"/>
      <c r="D73" s="231" t="s">
        <v>113</v>
      </c>
      <c r="E73" s="245">
        <v>4580</v>
      </c>
      <c r="F73" s="249"/>
      <c r="G73" s="250"/>
      <c r="H73" s="250"/>
      <c r="I73" s="240"/>
      <c r="J73" s="246">
        <f>'Qtr 2 Budget'!L73</f>
        <v>0</v>
      </c>
      <c r="K73" s="392"/>
      <c r="L73" s="247">
        <f t="shared" si="46"/>
        <v>0</v>
      </c>
      <c r="M73" s="393"/>
      <c r="N73" s="246">
        <f t="shared" si="47"/>
        <v>0</v>
      </c>
      <c r="O73" s="247">
        <f t="shared" si="48"/>
        <v>0</v>
      </c>
      <c r="P73" s="247">
        <f t="shared" si="49"/>
        <v>0</v>
      </c>
      <c r="Q73" s="240">
        <f t="shared" si="50"/>
        <v>0</v>
      </c>
      <c r="R73" s="251">
        <f t="shared" si="53"/>
        <v>0</v>
      </c>
      <c r="S73" s="251" t="str">
        <f t="shared" si="54"/>
        <v/>
      </c>
      <c r="T73" s="407"/>
    </row>
    <row r="74" spans="1:20">
      <c r="A74" s="243">
        <f t="shared" si="1"/>
        <v>64</v>
      </c>
      <c r="B74" s="244"/>
      <c r="C74" s="244"/>
      <c r="D74" s="231" t="s">
        <v>190</v>
      </c>
      <c r="E74" s="245" t="s">
        <v>68</v>
      </c>
      <c r="F74" s="249"/>
      <c r="G74" s="250"/>
      <c r="H74" s="250"/>
      <c r="I74" s="240"/>
      <c r="J74" s="246">
        <f>'Qtr 2 Budget'!L74</f>
        <v>0</v>
      </c>
      <c r="K74" s="392"/>
      <c r="L74" s="247">
        <f t="shared" si="46"/>
        <v>0</v>
      </c>
      <c r="M74" s="393"/>
      <c r="N74" s="246">
        <f t="shared" si="47"/>
        <v>0</v>
      </c>
      <c r="O74" s="247">
        <f t="shared" si="48"/>
        <v>0</v>
      </c>
      <c r="P74" s="247">
        <f t="shared" si="49"/>
        <v>0</v>
      </c>
      <c r="Q74" s="240">
        <f t="shared" si="50"/>
        <v>0</v>
      </c>
      <c r="R74" s="251">
        <f t="shared" si="53"/>
        <v>0</v>
      </c>
      <c r="S74" s="251" t="str">
        <f t="shared" si="54"/>
        <v/>
      </c>
      <c r="T74" s="407"/>
    </row>
    <row r="75" spans="1:20">
      <c r="A75" s="243">
        <f t="shared" si="1"/>
        <v>65</v>
      </c>
      <c r="B75" s="244"/>
      <c r="C75" s="244"/>
      <c r="D75" s="231" t="s">
        <v>139</v>
      </c>
      <c r="E75" s="245">
        <v>4590</v>
      </c>
      <c r="F75" s="249"/>
      <c r="G75" s="250"/>
      <c r="H75" s="250"/>
      <c r="I75" s="240"/>
      <c r="J75" s="246">
        <f>'Qtr 2 Budget'!L75</f>
        <v>65000</v>
      </c>
      <c r="K75" s="392"/>
      <c r="L75" s="247">
        <f t="shared" si="46"/>
        <v>65000</v>
      </c>
      <c r="M75" s="393"/>
      <c r="N75" s="246">
        <f t="shared" si="47"/>
        <v>65000</v>
      </c>
      <c r="O75" s="247">
        <f t="shared" si="48"/>
        <v>0</v>
      </c>
      <c r="P75" s="247">
        <f t="shared" si="49"/>
        <v>65000</v>
      </c>
      <c r="Q75" s="240">
        <f t="shared" si="50"/>
        <v>0</v>
      </c>
      <c r="R75" s="251">
        <f t="shared" si="53"/>
        <v>1.7802253836930636E-2</v>
      </c>
      <c r="S75" s="251">
        <f t="shared" si="54"/>
        <v>0</v>
      </c>
      <c r="T75" s="407"/>
    </row>
    <row r="76" spans="1:20">
      <c r="A76" s="243">
        <f t="shared" si="1"/>
        <v>66</v>
      </c>
      <c r="B76" s="396"/>
      <c r="C76" s="396" t="s">
        <v>181</v>
      </c>
      <c r="D76" s="394"/>
      <c r="E76" s="395"/>
      <c r="F76" s="246">
        <f>'Qtr 2 Budget'!H76</f>
        <v>0</v>
      </c>
      <c r="G76" s="392"/>
      <c r="H76" s="247">
        <f t="shared" si="21"/>
        <v>0</v>
      </c>
      <c r="I76" s="393"/>
      <c r="J76" s="246">
        <f>'Qtr 2 Budget'!L76</f>
        <v>240863</v>
      </c>
      <c r="K76" s="392"/>
      <c r="L76" s="247">
        <f t="shared" si="46"/>
        <v>240863</v>
      </c>
      <c r="M76" s="393"/>
      <c r="N76" s="246">
        <f t="shared" si="47"/>
        <v>240863</v>
      </c>
      <c r="O76" s="247">
        <f t="shared" si="48"/>
        <v>0</v>
      </c>
      <c r="P76" s="247">
        <f t="shared" si="49"/>
        <v>240863</v>
      </c>
      <c r="Q76" s="240">
        <f t="shared" si="50"/>
        <v>0</v>
      </c>
      <c r="R76" s="251">
        <f t="shared" si="53"/>
        <v>6.5967757937301905E-2</v>
      </c>
      <c r="S76" s="251">
        <f t="shared" si="54"/>
        <v>0</v>
      </c>
      <c r="T76" s="407"/>
    </row>
    <row r="77" spans="1:20">
      <c r="A77" s="243">
        <f t="shared" si="1"/>
        <v>67</v>
      </c>
      <c r="B77" s="396"/>
      <c r="C77" s="396" t="s">
        <v>181</v>
      </c>
      <c r="D77" s="394"/>
      <c r="E77" s="395"/>
      <c r="F77" s="246">
        <f>'Qtr 2 Budget'!H77</f>
        <v>0</v>
      </c>
      <c r="G77" s="392"/>
      <c r="H77" s="247">
        <f t="shared" si="21"/>
        <v>0</v>
      </c>
      <c r="I77" s="393"/>
      <c r="J77" s="246">
        <f>'Qtr 2 Budget'!L77</f>
        <v>0</v>
      </c>
      <c r="K77" s="392"/>
      <c r="L77" s="247">
        <f t="shared" si="46"/>
        <v>0</v>
      </c>
      <c r="M77" s="393"/>
      <c r="N77" s="246">
        <f t="shared" si="47"/>
        <v>0</v>
      </c>
      <c r="O77" s="247">
        <f t="shared" si="48"/>
        <v>0</v>
      </c>
      <c r="P77" s="247">
        <f t="shared" si="49"/>
        <v>0</v>
      </c>
      <c r="Q77" s="240">
        <f t="shared" si="50"/>
        <v>0</v>
      </c>
      <c r="R77" s="251">
        <f t="shared" si="53"/>
        <v>0</v>
      </c>
      <c r="S77" s="251" t="str">
        <f t="shared" si="54"/>
        <v/>
      </c>
      <c r="T77" s="407"/>
    </row>
    <row r="78" spans="1:20" ht="14.25" customHeight="1">
      <c r="A78" s="243">
        <f t="shared" ref="A78:A141" si="55">A77+1</f>
        <v>68</v>
      </c>
      <c r="B78" s="396"/>
      <c r="C78" s="396" t="s">
        <v>181</v>
      </c>
      <c r="D78" s="394"/>
      <c r="E78" s="395"/>
      <c r="F78" s="246">
        <f>'Qtr 2 Budget'!H78</f>
        <v>0</v>
      </c>
      <c r="G78" s="392"/>
      <c r="H78" s="247">
        <f t="shared" si="21"/>
        <v>0</v>
      </c>
      <c r="I78" s="393"/>
      <c r="J78" s="246">
        <f>'Qtr 2 Budget'!L78</f>
        <v>0</v>
      </c>
      <c r="K78" s="392"/>
      <c r="L78" s="247">
        <f t="shared" si="46"/>
        <v>0</v>
      </c>
      <c r="M78" s="393"/>
      <c r="N78" s="246">
        <f t="shared" si="47"/>
        <v>0</v>
      </c>
      <c r="O78" s="247">
        <f t="shared" si="48"/>
        <v>0</v>
      </c>
      <c r="P78" s="247">
        <f t="shared" si="49"/>
        <v>0</v>
      </c>
      <c r="Q78" s="240">
        <f t="shared" si="50"/>
        <v>0</v>
      </c>
      <c r="R78" s="251">
        <f t="shared" si="53"/>
        <v>0</v>
      </c>
      <c r="S78" s="251" t="str">
        <f t="shared" si="54"/>
        <v/>
      </c>
      <c r="T78" s="407"/>
    </row>
    <row r="79" spans="1:20" ht="14.25" customHeight="1">
      <c r="A79" s="243">
        <f t="shared" si="55"/>
        <v>69</v>
      </c>
      <c r="B79" s="396"/>
      <c r="C79" s="396" t="s">
        <v>181</v>
      </c>
      <c r="D79" s="394"/>
      <c r="E79" s="397"/>
      <c r="F79" s="246">
        <f>'Qtr 2 Budget'!H79</f>
        <v>0</v>
      </c>
      <c r="G79" s="392"/>
      <c r="H79" s="247">
        <f t="shared" si="21"/>
        <v>0</v>
      </c>
      <c r="I79" s="393"/>
      <c r="J79" s="246">
        <f>'Qtr 2 Budget'!L79</f>
        <v>0</v>
      </c>
      <c r="K79" s="392"/>
      <c r="L79" s="247">
        <f t="shared" si="46"/>
        <v>0</v>
      </c>
      <c r="M79" s="393"/>
      <c r="N79" s="246">
        <f t="shared" si="47"/>
        <v>0</v>
      </c>
      <c r="O79" s="247">
        <f t="shared" si="48"/>
        <v>0</v>
      </c>
      <c r="P79" s="247">
        <f t="shared" si="49"/>
        <v>0</v>
      </c>
      <c r="Q79" s="240">
        <f t="shared" si="50"/>
        <v>0</v>
      </c>
      <c r="R79" s="251">
        <f t="shared" si="53"/>
        <v>0</v>
      </c>
      <c r="S79" s="251" t="str">
        <f t="shared" si="54"/>
        <v/>
      </c>
      <c r="T79" s="407"/>
    </row>
    <row r="80" spans="1:20">
      <c r="A80" s="256">
        <f t="shared" si="55"/>
        <v>70</v>
      </c>
      <c r="B80" s="257" t="s">
        <v>69</v>
      </c>
      <c r="C80" s="257"/>
      <c r="D80" s="258"/>
      <c r="E80" s="259"/>
      <c r="F80" s="260">
        <f>SUM(F43:F79)</f>
        <v>0</v>
      </c>
      <c r="G80" s="261">
        <f t="shared" ref="G80:Q80" si="56">SUM(G43:G79)</f>
        <v>0</v>
      </c>
      <c r="H80" s="261">
        <f t="shared" si="56"/>
        <v>0</v>
      </c>
      <c r="I80" s="262">
        <f t="shared" si="56"/>
        <v>0</v>
      </c>
      <c r="J80" s="260">
        <f t="shared" si="56"/>
        <v>443857</v>
      </c>
      <c r="K80" s="261">
        <f t="shared" si="56"/>
        <v>0</v>
      </c>
      <c r="L80" s="261">
        <f t="shared" si="56"/>
        <v>443857</v>
      </c>
      <c r="M80" s="262">
        <f t="shared" si="56"/>
        <v>0</v>
      </c>
      <c r="N80" s="260">
        <f t="shared" si="56"/>
        <v>443857</v>
      </c>
      <c r="O80" s="261">
        <f t="shared" si="56"/>
        <v>0</v>
      </c>
      <c r="P80" s="261">
        <f t="shared" si="56"/>
        <v>443857</v>
      </c>
      <c r="Q80" s="262">
        <f t="shared" si="56"/>
        <v>0</v>
      </c>
      <c r="R80" s="263">
        <f t="shared" si="53"/>
        <v>0.12156392278920804</v>
      </c>
      <c r="S80" s="263">
        <f>IFERROR(Q80/P80,"")</f>
        <v>0</v>
      </c>
      <c r="T80" s="408"/>
    </row>
    <row r="81" spans="1:20" ht="18" customHeight="1">
      <c r="A81" s="243">
        <f t="shared" si="55"/>
        <v>71</v>
      </c>
      <c r="B81" s="244"/>
      <c r="C81" s="244"/>
      <c r="D81" s="231"/>
      <c r="E81" s="266"/>
      <c r="F81" s="249"/>
      <c r="G81" s="250"/>
      <c r="H81" s="250"/>
      <c r="I81" s="240"/>
      <c r="J81" s="249"/>
      <c r="K81" s="250"/>
      <c r="L81" s="250"/>
      <c r="M81" s="240"/>
      <c r="N81" s="249"/>
      <c r="O81" s="250"/>
      <c r="P81" s="250"/>
      <c r="Q81" s="240"/>
      <c r="R81" s="251"/>
      <c r="S81" s="251"/>
      <c r="T81" s="414"/>
    </row>
    <row r="82" spans="1:20">
      <c r="A82" s="256">
        <f t="shared" si="55"/>
        <v>72</v>
      </c>
      <c r="B82" s="257" t="s">
        <v>192</v>
      </c>
      <c r="C82" s="257"/>
      <c r="D82" s="258"/>
      <c r="E82" s="266"/>
      <c r="F82" s="249"/>
      <c r="G82" s="250"/>
      <c r="H82" s="250"/>
      <c r="I82" s="240"/>
      <c r="J82" s="249"/>
      <c r="K82" s="250"/>
      <c r="L82" s="250"/>
      <c r="M82" s="240"/>
      <c r="N82" s="249"/>
      <c r="O82" s="250"/>
      <c r="P82" s="250"/>
      <c r="Q82" s="240"/>
      <c r="R82" s="251"/>
      <c r="S82" s="251"/>
      <c r="T82" s="414"/>
    </row>
    <row r="83" spans="1:20" ht="18" customHeight="1">
      <c r="A83" s="243">
        <f t="shared" si="55"/>
        <v>73</v>
      </c>
      <c r="B83" s="396"/>
      <c r="C83" s="396"/>
      <c r="D83" s="394"/>
      <c r="E83" s="395"/>
      <c r="F83" s="246">
        <f>'Qtr 2 Budget'!H83</f>
        <v>0</v>
      </c>
      <c r="G83" s="392"/>
      <c r="H83" s="247">
        <f t="shared" ref="H83:H84" si="57">SUM(F83:G83)</f>
        <v>0</v>
      </c>
      <c r="I83" s="393"/>
      <c r="J83" s="246">
        <f>'Qtr 2 Budget'!L83</f>
        <v>0</v>
      </c>
      <c r="K83" s="392"/>
      <c r="L83" s="247">
        <f t="shared" ref="L83:L84" si="58">SUM(J83:K83)</f>
        <v>0</v>
      </c>
      <c r="M83" s="393"/>
      <c r="N83" s="246">
        <f t="shared" ref="N83:N84" si="59">F83+J83</f>
        <v>0</v>
      </c>
      <c r="O83" s="247">
        <f t="shared" ref="O83:O84" si="60">K83+G83</f>
        <v>0</v>
      </c>
      <c r="P83" s="247">
        <f t="shared" ref="P83:P84" si="61">SUM(N83:O83)</f>
        <v>0</v>
      </c>
      <c r="Q83" s="240">
        <f t="shared" ref="Q83:Q84" si="62">M83+I83</f>
        <v>0</v>
      </c>
      <c r="R83" s="251">
        <f t="shared" ref="R83:R85" si="63">P83/$P$85</f>
        <v>0</v>
      </c>
      <c r="S83" s="251" t="str">
        <f t="shared" ref="S83:S85" si="64">IFERROR(Q83/P83,"")</f>
        <v/>
      </c>
      <c r="T83" s="407"/>
    </row>
    <row r="84" spans="1:20">
      <c r="A84" s="243">
        <f t="shared" si="55"/>
        <v>74</v>
      </c>
      <c r="B84" s="396"/>
      <c r="C84" s="396"/>
      <c r="D84" s="394"/>
      <c r="E84" s="397"/>
      <c r="F84" s="246">
        <f>'Qtr 2 Budget'!H84</f>
        <v>0</v>
      </c>
      <c r="G84" s="392"/>
      <c r="H84" s="247">
        <f t="shared" si="57"/>
        <v>0</v>
      </c>
      <c r="I84" s="393"/>
      <c r="J84" s="246">
        <f>'Qtr 2 Budget'!L84</f>
        <v>0</v>
      </c>
      <c r="K84" s="392"/>
      <c r="L84" s="247">
        <f t="shared" si="58"/>
        <v>0</v>
      </c>
      <c r="M84" s="393"/>
      <c r="N84" s="246">
        <f t="shared" si="59"/>
        <v>0</v>
      </c>
      <c r="O84" s="247">
        <f t="shared" si="60"/>
        <v>0</v>
      </c>
      <c r="P84" s="247">
        <f t="shared" si="61"/>
        <v>0</v>
      </c>
      <c r="Q84" s="240">
        <f t="shared" si="62"/>
        <v>0</v>
      </c>
      <c r="R84" s="251">
        <f t="shared" si="63"/>
        <v>0</v>
      </c>
      <c r="S84" s="251" t="str">
        <f t="shared" si="64"/>
        <v/>
      </c>
      <c r="T84" s="407"/>
    </row>
    <row r="85" spans="1:20" ht="15.75" thickBot="1">
      <c r="A85" s="219">
        <f t="shared" si="55"/>
        <v>75</v>
      </c>
      <c r="B85" s="189" t="s">
        <v>74</v>
      </c>
      <c r="C85" s="189"/>
      <c r="D85" s="190"/>
      <c r="E85" s="191"/>
      <c r="F85" s="222">
        <f t="shared" ref="F85:Q85" si="65">F22+F39+F80+F83+F84</f>
        <v>3207366.0752017479</v>
      </c>
      <c r="G85" s="225">
        <f t="shared" si="65"/>
        <v>0</v>
      </c>
      <c r="H85" s="225">
        <f t="shared" si="65"/>
        <v>3207366.0752017479</v>
      </c>
      <c r="I85" s="193">
        <f t="shared" si="65"/>
        <v>0</v>
      </c>
      <c r="J85" s="222">
        <f t="shared" si="65"/>
        <v>443857</v>
      </c>
      <c r="K85" s="225">
        <f t="shared" si="65"/>
        <v>0</v>
      </c>
      <c r="L85" s="225">
        <f t="shared" si="65"/>
        <v>443857</v>
      </c>
      <c r="M85" s="193">
        <f t="shared" si="65"/>
        <v>0</v>
      </c>
      <c r="N85" s="222">
        <f t="shared" si="65"/>
        <v>3651223.0752017479</v>
      </c>
      <c r="O85" s="225">
        <f t="shared" si="65"/>
        <v>0</v>
      </c>
      <c r="P85" s="225">
        <f t="shared" si="65"/>
        <v>3651223.0752017479</v>
      </c>
      <c r="Q85" s="193">
        <f t="shared" si="65"/>
        <v>0</v>
      </c>
      <c r="R85" s="194">
        <f t="shared" si="63"/>
        <v>1</v>
      </c>
      <c r="S85" s="194">
        <f t="shared" si="64"/>
        <v>0</v>
      </c>
      <c r="T85" s="415"/>
    </row>
    <row r="86" spans="1:20" ht="17.25" customHeight="1" thickTop="1">
      <c r="A86" s="227">
        <f t="shared" si="55"/>
        <v>76</v>
      </c>
      <c r="B86" s="536" t="s">
        <v>92</v>
      </c>
      <c r="C86" s="536"/>
      <c r="D86" s="537"/>
      <c r="E86" s="228"/>
      <c r="F86" s="276"/>
      <c r="G86" s="277"/>
      <c r="H86" s="277"/>
      <c r="I86" s="278"/>
      <c r="J86" s="276"/>
      <c r="K86" s="277"/>
      <c r="L86" s="277"/>
      <c r="M86" s="279"/>
      <c r="N86" s="276"/>
      <c r="O86" s="277"/>
      <c r="P86" s="277"/>
      <c r="Q86" s="280"/>
      <c r="R86" s="281"/>
      <c r="S86" s="281"/>
      <c r="T86" s="416"/>
    </row>
    <row r="87" spans="1:20" ht="22.5" customHeight="1">
      <c r="A87" s="234">
        <f t="shared" si="55"/>
        <v>77</v>
      </c>
      <c r="B87" s="235"/>
      <c r="C87" s="235"/>
      <c r="D87" s="236" t="s">
        <v>75</v>
      </c>
      <c r="E87" s="282"/>
      <c r="F87" s="283"/>
      <c r="G87" s="284"/>
      <c r="H87" s="284"/>
      <c r="I87" s="236"/>
      <c r="J87" s="283"/>
      <c r="K87" s="284"/>
      <c r="L87" s="284"/>
      <c r="M87" s="285"/>
      <c r="N87" s="283"/>
      <c r="O87" s="284"/>
      <c r="P87" s="284"/>
      <c r="Q87" s="286"/>
      <c r="R87" s="251"/>
      <c r="S87" s="251"/>
      <c r="T87" s="414"/>
    </row>
    <row r="88" spans="1:20" ht="17.25" customHeight="1">
      <c r="A88" s="243">
        <f t="shared" si="55"/>
        <v>78</v>
      </c>
      <c r="B88" s="287"/>
      <c r="C88" s="288" t="s">
        <v>30</v>
      </c>
      <c r="D88" s="231"/>
      <c r="E88" s="282"/>
      <c r="F88" s="283"/>
      <c r="G88" s="284"/>
      <c r="H88" s="284"/>
      <c r="I88" s="236"/>
      <c r="J88" s="283"/>
      <c r="K88" s="284"/>
      <c r="L88" s="284"/>
      <c r="M88" s="285"/>
      <c r="N88" s="283"/>
      <c r="O88" s="284"/>
      <c r="P88" s="284"/>
      <c r="Q88" s="289"/>
      <c r="R88" s="251"/>
      <c r="S88" s="251"/>
      <c r="T88" s="414"/>
    </row>
    <row r="89" spans="1:20" ht="15" customHeight="1">
      <c r="A89" s="243">
        <f t="shared" si="55"/>
        <v>79</v>
      </c>
      <c r="B89" s="287"/>
      <c r="C89" s="288"/>
      <c r="D89" s="231" t="s">
        <v>27</v>
      </c>
      <c r="E89" s="245">
        <v>111</v>
      </c>
      <c r="F89" s="290">
        <f>'Qtr 2 Budget'!H89</f>
        <v>210443</v>
      </c>
      <c r="G89" s="398"/>
      <c r="H89" s="291">
        <f t="shared" ref="H89:H96" si="66">SUM(F89:G89)</f>
        <v>210443</v>
      </c>
      <c r="I89" s="393"/>
      <c r="J89" s="290">
        <f>'Qtr 2 Budget'!L89</f>
        <v>0</v>
      </c>
      <c r="K89" s="398"/>
      <c r="L89" s="291">
        <f t="shared" ref="L89:L96" si="67">SUM(J89:K89)</f>
        <v>0</v>
      </c>
      <c r="M89" s="399"/>
      <c r="N89" s="290">
        <f t="shared" ref="N89:N96" si="68">F89+J89</f>
        <v>210443</v>
      </c>
      <c r="O89" s="291">
        <f t="shared" ref="O89:O96" si="69">K89+G89</f>
        <v>0</v>
      </c>
      <c r="P89" s="291">
        <f t="shared" ref="P89:P96" si="70">SUM(N89:O89)</f>
        <v>210443</v>
      </c>
      <c r="Q89" s="289">
        <f t="shared" ref="Q89:Q96" si="71">M89+I89</f>
        <v>0</v>
      </c>
      <c r="R89" s="251">
        <f>P89/$P$156</f>
        <v>5.7661240333625886E-2</v>
      </c>
      <c r="S89" s="251">
        <f t="shared" ref="S89:S97" si="72">IFERROR(Q89/P89,"")</f>
        <v>0</v>
      </c>
      <c r="T89" s="407"/>
    </row>
    <row r="90" spans="1:20" ht="15" customHeight="1">
      <c r="A90" s="243">
        <f t="shared" si="55"/>
        <v>80</v>
      </c>
      <c r="B90" s="287"/>
      <c r="C90" s="288"/>
      <c r="D90" s="231" t="s">
        <v>28</v>
      </c>
      <c r="E90" s="245">
        <v>111</v>
      </c>
      <c r="F90" s="290">
        <f>'Qtr 2 Budget'!H90</f>
        <v>157128</v>
      </c>
      <c r="G90" s="398"/>
      <c r="H90" s="291">
        <f t="shared" si="66"/>
        <v>157128</v>
      </c>
      <c r="I90" s="393"/>
      <c r="J90" s="290">
        <f>'Qtr 2 Budget'!L90</f>
        <v>0</v>
      </c>
      <c r="K90" s="398"/>
      <c r="L90" s="291">
        <f t="shared" si="67"/>
        <v>0</v>
      </c>
      <c r="M90" s="399"/>
      <c r="N90" s="290">
        <f t="shared" si="68"/>
        <v>157128</v>
      </c>
      <c r="O90" s="291">
        <f t="shared" si="69"/>
        <v>0</v>
      </c>
      <c r="P90" s="291">
        <f t="shared" si="70"/>
        <v>157128</v>
      </c>
      <c r="Q90" s="289">
        <f t="shared" si="71"/>
        <v>0</v>
      </c>
      <c r="R90" s="251">
        <f t="shared" ref="R90:R97" si="73">P90/$P$156</f>
        <v>4.3052966224307619E-2</v>
      </c>
      <c r="S90" s="251">
        <f t="shared" si="72"/>
        <v>0</v>
      </c>
      <c r="T90" s="407"/>
    </row>
    <row r="91" spans="1:20" ht="15" customHeight="1">
      <c r="A91" s="243">
        <f t="shared" si="55"/>
        <v>81</v>
      </c>
      <c r="B91" s="287"/>
      <c r="C91" s="288"/>
      <c r="D91" s="231" t="s">
        <v>196</v>
      </c>
      <c r="E91" s="245">
        <v>111</v>
      </c>
      <c r="F91" s="290">
        <f>'Qtr 2 Budget'!H91</f>
        <v>113492</v>
      </c>
      <c r="G91" s="398"/>
      <c r="H91" s="291">
        <f t="shared" si="66"/>
        <v>113492</v>
      </c>
      <c r="I91" s="393"/>
      <c r="J91" s="290">
        <f>'Qtr 2 Budget'!L91</f>
        <v>0</v>
      </c>
      <c r="K91" s="398"/>
      <c r="L91" s="291">
        <f t="shared" si="67"/>
        <v>0</v>
      </c>
      <c r="M91" s="399"/>
      <c r="N91" s="290">
        <f t="shared" si="68"/>
        <v>113492</v>
      </c>
      <c r="O91" s="291">
        <f t="shared" si="69"/>
        <v>0</v>
      </c>
      <c r="P91" s="291">
        <f t="shared" si="70"/>
        <v>113492</v>
      </c>
      <c r="Q91" s="289">
        <f t="shared" si="71"/>
        <v>0</v>
      </c>
      <c r="R91" s="251">
        <f t="shared" si="73"/>
        <v>3.1096731599263787E-2</v>
      </c>
      <c r="S91" s="251">
        <f t="shared" si="72"/>
        <v>0</v>
      </c>
      <c r="T91" s="407"/>
    </row>
    <row r="92" spans="1:20" ht="15" customHeight="1">
      <c r="A92" s="243">
        <f t="shared" si="55"/>
        <v>82</v>
      </c>
      <c r="B92" s="287"/>
      <c r="C92" s="244" t="s">
        <v>5</v>
      </c>
      <c r="D92" s="231"/>
      <c r="E92" s="245">
        <v>112</v>
      </c>
      <c r="F92" s="290">
        <f>'Qtr 2 Budget'!H92</f>
        <v>527018</v>
      </c>
      <c r="G92" s="398"/>
      <c r="H92" s="291">
        <f t="shared" si="66"/>
        <v>527018</v>
      </c>
      <c r="I92" s="393"/>
      <c r="J92" s="290">
        <f>'Qtr 2 Budget'!L92</f>
        <v>162245</v>
      </c>
      <c r="K92" s="398"/>
      <c r="L92" s="291">
        <f t="shared" si="67"/>
        <v>162245</v>
      </c>
      <c r="M92" s="399"/>
      <c r="N92" s="290">
        <f t="shared" si="68"/>
        <v>689263</v>
      </c>
      <c r="O92" s="291">
        <f t="shared" si="69"/>
        <v>0</v>
      </c>
      <c r="P92" s="291">
        <f t="shared" si="70"/>
        <v>689263</v>
      </c>
      <c r="Q92" s="289">
        <f t="shared" si="71"/>
        <v>0</v>
      </c>
      <c r="R92" s="251">
        <f t="shared" si="73"/>
        <v>0.18885759800076971</v>
      </c>
      <c r="S92" s="251">
        <f t="shared" si="72"/>
        <v>0</v>
      </c>
      <c r="T92" s="407"/>
    </row>
    <row r="93" spans="1:20" ht="15" customHeight="1">
      <c r="A93" s="243">
        <f t="shared" si="55"/>
        <v>83</v>
      </c>
      <c r="B93" s="244"/>
      <c r="C93" s="244" t="s">
        <v>29</v>
      </c>
      <c r="D93" s="231"/>
      <c r="E93" s="245">
        <v>113</v>
      </c>
      <c r="F93" s="290">
        <f>'Qtr 2 Budget'!H93</f>
        <v>125818</v>
      </c>
      <c r="G93" s="398"/>
      <c r="H93" s="291">
        <f t="shared" si="66"/>
        <v>125818</v>
      </c>
      <c r="I93" s="393"/>
      <c r="J93" s="290">
        <f>'Qtr 2 Budget'!L93</f>
        <v>0</v>
      </c>
      <c r="K93" s="398"/>
      <c r="L93" s="291">
        <f t="shared" si="67"/>
        <v>0</v>
      </c>
      <c r="M93" s="399"/>
      <c r="N93" s="290">
        <f t="shared" si="68"/>
        <v>125818</v>
      </c>
      <c r="O93" s="291">
        <f t="shared" si="69"/>
        <v>0</v>
      </c>
      <c r="P93" s="291">
        <f t="shared" si="70"/>
        <v>125818</v>
      </c>
      <c r="Q93" s="289">
        <f t="shared" si="71"/>
        <v>0</v>
      </c>
      <c r="R93" s="251">
        <f t="shared" si="73"/>
        <v>3.4474047301626294E-2</v>
      </c>
      <c r="S93" s="251">
        <f t="shared" si="72"/>
        <v>0</v>
      </c>
      <c r="T93" s="407"/>
    </row>
    <row r="94" spans="1:20" ht="15" customHeight="1">
      <c r="A94" s="243">
        <f t="shared" si="55"/>
        <v>84</v>
      </c>
      <c r="B94" s="244"/>
      <c r="C94" s="244" t="s">
        <v>31</v>
      </c>
      <c r="D94" s="231"/>
      <c r="E94" s="245">
        <v>114</v>
      </c>
      <c r="F94" s="290">
        <f>'Qtr 2 Budget'!H94</f>
        <v>90508</v>
      </c>
      <c r="G94" s="398"/>
      <c r="H94" s="291">
        <f t="shared" si="66"/>
        <v>90508</v>
      </c>
      <c r="I94" s="393"/>
      <c r="J94" s="290">
        <f>'Qtr 2 Budget'!L94</f>
        <v>0</v>
      </c>
      <c r="K94" s="398"/>
      <c r="L94" s="291">
        <f t="shared" si="67"/>
        <v>0</v>
      </c>
      <c r="M94" s="399"/>
      <c r="N94" s="290">
        <f t="shared" si="68"/>
        <v>90508</v>
      </c>
      <c r="O94" s="291">
        <f t="shared" si="69"/>
        <v>0</v>
      </c>
      <c r="P94" s="291">
        <f t="shared" si="70"/>
        <v>90508</v>
      </c>
      <c r="Q94" s="289">
        <f t="shared" si="71"/>
        <v>0</v>
      </c>
      <c r="R94" s="251">
        <f t="shared" si="73"/>
        <v>2.4799131071671719E-2</v>
      </c>
      <c r="S94" s="251">
        <f t="shared" si="72"/>
        <v>0</v>
      </c>
      <c r="T94" s="407"/>
    </row>
    <row r="95" spans="1:20" ht="15" customHeight="1">
      <c r="A95" s="243">
        <f t="shared" si="55"/>
        <v>85</v>
      </c>
      <c r="B95" s="244"/>
      <c r="C95" s="244" t="s">
        <v>34</v>
      </c>
      <c r="D95" s="231"/>
      <c r="E95" s="245">
        <v>116</v>
      </c>
      <c r="F95" s="290">
        <f>'Qtr 2 Budget'!H95</f>
        <v>15854</v>
      </c>
      <c r="G95" s="398"/>
      <c r="H95" s="291">
        <f t="shared" si="66"/>
        <v>15854</v>
      </c>
      <c r="I95" s="393"/>
      <c r="J95" s="290">
        <f>'Qtr 2 Budget'!L95</f>
        <v>0</v>
      </c>
      <c r="K95" s="398"/>
      <c r="L95" s="291">
        <f t="shared" si="67"/>
        <v>0</v>
      </c>
      <c r="M95" s="399"/>
      <c r="N95" s="290">
        <f t="shared" si="68"/>
        <v>15854</v>
      </c>
      <c r="O95" s="291">
        <f t="shared" si="69"/>
        <v>0</v>
      </c>
      <c r="P95" s="291">
        <f t="shared" si="70"/>
        <v>15854</v>
      </c>
      <c r="Q95" s="289">
        <f t="shared" si="71"/>
        <v>0</v>
      </c>
      <c r="R95" s="251">
        <f t="shared" si="73"/>
        <v>4.3439853273775078E-3</v>
      </c>
      <c r="S95" s="251">
        <f t="shared" si="72"/>
        <v>0</v>
      </c>
      <c r="T95" s="407"/>
    </row>
    <row r="96" spans="1:20" ht="15" customHeight="1">
      <c r="A96" s="243">
        <f t="shared" si="55"/>
        <v>86</v>
      </c>
      <c r="B96" s="244"/>
      <c r="C96" s="288" t="s">
        <v>197</v>
      </c>
      <c r="D96" s="231"/>
      <c r="E96" s="245" t="s">
        <v>95</v>
      </c>
      <c r="F96" s="290">
        <f>'Qtr 2 Budget'!H96</f>
        <v>280770</v>
      </c>
      <c r="G96" s="398"/>
      <c r="H96" s="291">
        <f t="shared" si="66"/>
        <v>280770</v>
      </c>
      <c r="I96" s="393"/>
      <c r="J96" s="290">
        <f>'Qtr 2 Budget'!L96</f>
        <v>0</v>
      </c>
      <c r="K96" s="398"/>
      <c r="L96" s="291">
        <f t="shared" si="67"/>
        <v>0</v>
      </c>
      <c r="M96" s="399"/>
      <c r="N96" s="290">
        <f t="shared" si="68"/>
        <v>280770</v>
      </c>
      <c r="O96" s="291">
        <f t="shared" si="69"/>
        <v>0</v>
      </c>
      <c r="P96" s="291">
        <f t="shared" si="70"/>
        <v>280770</v>
      </c>
      <c r="Q96" s="289">
        <f t="shared" si="71"/>
        <v>0</v>
      </c>
      <c r="R96" s="251">
        <f t="shared" si="73"/>
        <v>7.6930790990777265E-2</v>
      </c>
      <c r="S96" s="251">
        <f t="shared" si="72"/>
        <v>0</v>
      </c>
      <c r="T96" s="407"/>
    </row>
    <row r="97" spans="1:20" ht="15" customHeight="1">
      <c r="A97" s="256">
        <f t="shared" si="55"/>
        <v>87</v>
      </c>
      <c r="B97" s="257"/>
      <c r="C97" s="257"/>
      <c r="D97" s="292" t="s">
        <v>76</v>
      </c>
      <c r="E97" s="293" t="s">
        <v>6</v>
      </c>
      <c r="F97" s="294">
        <f>SUM(F89:F96)</f>
        <v>1521031</v>
      </c>
      <c r="G97" s="295">
        <f t="shared" ref="G97:Q97" si="74">SUM(G89:G96)</f>
        <v>0</v>
      </c>
      <c r="H97" s="295">
        <f t="shared" si="74"/>
        <v>1521031</v>
      </c>
      <c r="I97" s="296">
        <f t="shared" si="74"/>
        <v>0</v>
      </c>
      <c r="J97" s="294">
        <f t="shared" si="74"/>
        <v>162245</v>
      </c>
      <c r="K97" s="295">
        <f t="shared" si="74"/>
        <v>0</v>
      </c>
      <c r="L97" s="295">
        <f t="shared" si="74"/>
        <v>162245</v>
      </c>
      <c r="M97" s="296">
        <f t="shared" si="74"/>
        <v>0</v>
      </c>
      <c r="N97" s="294">
        <f t="shared" si="74"/>
        <v>1683276</v>
      </c>
      <c r="O97" s="295">
        <f t="shared" si="74"/>
        <v>0</v>
      </c>
      <c r="P97" s="295">
        <f t="shared" si="74"/>
        <v>1683276</v>
      </c>
      <c r="Q97" s="297">
        <f t="shared" si="74"/>
        <v>0</v>
      </c>
      <c r="R97" s="263">
        <f t="shared" si="73"/>
        <v>0.46121649084941979</v>
      </c>
      <c r="S97" s="263">
        <f t="shared" si="72"/>
        <v>0</v>
      </c>
      <c r="T97" s="408"/>
    </row>
    <row r="98" spans="1:20" ht="17.25" customHeight="1">
      <c r="A98" s="234">
        <f t="shared" si="55"/>
        <v>88</v>
      </c>
      <c r="B98" s="235" t="s">
        <v>77</v>
      </c>
      <c r="C98" s="298"/>
      <c r="D98" s="236"/>
      <c r="E98" s="237"/>
      <c r="F98" s="299"/>
      <c r="G98" s="300"/>
      <c r="H98" s="300"/>
      <c r="I98" s="240"/>
      <c r="J98" s="299"/>
      <c r="K98" s="300"/>
      <c r="L98" s="300"/>
      <c r="M98" s="301"/>
      <c r="N98" s="299"/>
      <c r="O98" s="300"/>
      <c r="P98" s="300"/>
      <c r="Q98" s="289"/>
      <c r="R98" s="251"/>
      <c r="S98" s="251"/>
      <c r="T98" s="414"/>
    </row>
    <row r="99" spans="1:20" ht="17.25" customHeight="1">
      <c r="A99" s="243">
        <f t="shared" si="55"/>
        <v>89</v>
      </c>
      <c r="B99" s="244"/>
      <c r="C99" s="244" t="s">
        <v>32</v>
      </c>
      <c r="D99" s="231"/>
      <c r="E99" s="245">
        <v>210</v>
      </c>
      <c r="F99" s="290">
        <f>'Qtr 2 Budget'!H99</f>
        <v>152266</v>
      </c>
      <c r="G99" s="398"/>
      <c r="H99" s="291">
        <f t="shared" ref="H99:H105" si="75">SUM(F99:G99)</f>
        <v>152266</v>
      </c>
      <c r="I99" s="393"/>
      <c r="J99" s="290">
        <f>'Qtr 2 Budget'!L99</f>
        <v>0</v>
      </c>
      <c r="K99" s="398"/>
      <c r="L99" s="291">
        <f t="shared" ref="L99:L105" si="76">SUM(J99:K99)</f>
        <v>0</v>
      </c>
      <c r="M99" s="399"/>
      <c r="N99" s="290">
        <f t="shared" ref="N99:N105" si="77">F99+J99</f>
        <v>152266</v>
      </c>
      <c r="O99" s="291">
        <f t="shared" ref="O99:O105" si="78">K99+G99</f>
        <v>0</v>
      </c>
      <c r="P99" s="291">
        <f t="shared" ref="P99:P105" si="79">SUM(N99:O99)</f>
        <v>152266</v>
      </c>
      <c r="Q99" s="289">
        <f t="shared" ref="Q99:Q105" si="80">M99+I99</f>
        <v>0</v>
      </c>
      <c r="R99" s="251">
        <f t="shared" ref="R99:R106" si="81">P99/$P$156</f>
        <v>4.1720781497316992E-2</v>
      </c>
      <c r="S99" s="251">
        <f t="shared" ref="S99:S106" si="82">IFERROR(Q99/P99,"")</f>
        <v>0</v>
      </c>
      <c r="T99" s="407"/>
    </row>
    <row r="100" spans="1:20" ht="15" customHeight="1">
      <c r="A100" s="243">
        <f t="shared" si="55"/>
        <v>90</v>
      </c>
      <c r="B100" s="244"/>
      <c r="C100" s="244" t="s">
        <v>7</v>
      </c>
      <c r="D100" s="231"/>
      <c r="E100" s="245">
        <v>220</v>
      </c>
      <c r="F100" s="290">
        <f>'Qtr 2 Budget'!H100</f>
        <v>113287.61800000002</v>
      </c>
      <c r="G100" s="398"/>
      <c r="H100" s="291">
        <f t="shared" si="75"/>
        <v>113287.61800000002</v>
      </c>
      <c r="I100" s="393"/>
      <c r="J100" s="290">
        <f>'Qtr 2 Budget'!L100</f>
        <v>0</v>
      </c>
      <c r="K100" s="398"/>
      <c r="L100" s="291">
        <f t="shared" si="76"/>
        <v>0</v>
      </c>
      <c r="M100" s="399"/>
      <c r="N100" s="290">
        <f t="shared" si="77"/>
        <v>113287.61800000002</v>
      </c>
      <c r="O100" s="291">
        <f t="shared" si="78"/>
        <v>0</v>
      </c>
      <c r="P100" s="291">
        <f t="shared" si="79"/>
        <v>113287.61800000002</v>
      </c>
      <c r="Q100" s="289">
        <f t="shared" si="80"/>
        <v>0</v>
      </c>
      <c r="R100" s="251">
        <f t="shared" si="81"/>
        <v>3.1040731068850011E-2</v>
      </c>
      <c r="S100" s="251">
        <f t="shared" si="82"/>
        <v>0</v>
      </c>
      <c r="T100" s="407"/>
    </row>
    <row r="101" spans="1:20" ht="15" customHeight="1">
      <c r="A101" s="243">
        <f t="shared" si="55"/>
        <v>91</v>
      </c>
      <c r="B101" s="244"/>
      <c r="C101" s="244" t="s">
        <v>23</v>
      </c>
      <c r="D101" s="231"/>
      <c r="E101" s="245">
        <v>225</v>
      </c>
      <c r="F101" s="290">
        <f>'Qtr 2 Budget'!H101</f>
        <v>24407.502</v>
      </c>
      <c r="G101" s="398"/>
      <c r="H101" s="291">
        <f t="shared" si="75"/>
        <v>24407.502</v>
      </c>
      <c r="I101" s="393"/>
      <c r="J101" s="290">
        <f>'Qtr 2 Budget'!L101</f>
        <v>0</v>
      </c>
      <c r="K101" s="398"/>
      <c r="L101" s="291">
        <f t="shared" si="76"/>
        <v>0</v>
      </c>
      <c r="M101" s="399"/>
      <c r="N101" s="290">
        <f t="shared" si="77"/>
        <v>24407.502</v>
      </c>
      <c r="O101" s="291">
        <f t="shared" si="78"/>
        <v>0</v>
      </c>
      <c r="P101" s="291">
        <f t="shared" si="79"/>
        <v>24407.502</v>
      </c>
      <c r="Q101" s="289">
        <f t="shared" si="80"/>
        <v>0</v>
      </c>
      <c r="R101" s="251">
        <f t="shared" si="81"/>
        <v>6.6876391173165874E-3</v>
      </c>
      <c r="S101" s="251">
        <f t="shared" si="82"/>
        <v>0</v>
      </c>
      <c r="T101" s="407"/>
    </row>
    <row r="102" spans="1:20" ht="15" customHeight="1">
      <c r="A102" s="243">
        <f t="shared" si="55"/>
        <v>92</v>
      </c>
      <c r="B102" s="244"/>
      <c r="C102" s="244" t="s">
        <v>8</v>
      </c>
      <c r="D102" s="231"/>
      <c r="E102" s="245" t="s">
        <v>116</v>
      </c>
      <c r="F102" s="290">
        <f>'Qtr 2 Budget'!H102</f>
        <v>82769</v>
      </c>
      <c r="G102" s="398"/>
      <c r="H102" s="291">
        <f t="shared" si="75"/>
        <v>82769</v>
      </c>
      <c r="I102" s="393"/>
      <c r="J102" s="290">
        <f>'Qtr 2 Budget'!L102</f>
        <v>0</v>
      </c>
      <c r="K102" s="398"/>
      <c r="L102" s="291">
        <f t="shared" si="76"/>
        <v>0</v>
      </c>
      <c r="M102" s="399"/>
      <c r="N102" s="290">
        <f t="shared" si="77"/>
        <v>82769</v>
      </c>
      <c r="O102" s="291">
        <f t="shared" si="78"/>
        <v>0</v>
      </c>
      <c r="P102" s="291">
        <f t="shared" si="79"/>
        <v>82769</v>
      </c>
      <c r="Q102" s="289">
        <f t="shared" si="80"/>
        <v>0</v>
      </c>
      <c r="R102" s="251">
        <f t="shared" si="81"/>
        <v>2.2678650281424809E-2</v>
      </c>
      <c r="S102" s="251">
        <f t="shared" si="82"/>
        <v>0</v>
      </c>
      <c r="T102" s="407"/>
    </row>
    <row r="103" spans="1:20" ht="15" customHeight="1">
      <c r="A103" s="305">
        <f t="shared" si="55"/>
        <v>93</v>
      </c>
      <c r="B103" s="306"/>
      <c r="C103" s="306" t="s">
        <v>9</v>
      </c>
      <c r="D103" s="307"/>
      <c r="E103" s="308">
        <v>250</v>
      </c>
      <c r="F103" s="309">
        <f>'Qtr 2 Budget'!H103</f>
        <v>5049.8279999999995</v>
      </c>
      <c r="G103" s="400"/>
      <c r="H103" s="310">
        <f t="shared" si="75"/>
        <v>5049.8279999999995</v>
      </c>
      <c r="I103" s="401"/>
      <c r="J103" s="309">
        <f>'Qtr 2 Budget'!L103</f>
        <v>0</v>
      </c>
      <c r="K103" s="400"/>
      <c r="L103" s="310">
        <f t="shared" si="76"/>
        <v>0</v>
      </c>
      <c r="M103" s="402"/>
      <c r="N103" s="309">
        <f t="shared" si="77"/>
        <v>5049.8279999999995</v>
      </c>
      <c r="O103" s="310">
        <f t="shared" si="78"/>
        <v>0</v>
      </c>
      <c r="P103" s="310">
        <f t="shared" si="79"/>
        <v>5049.8279999999995</v>
      </c>
      <c r="Q103" s="311">
        <f t="shared" si="80"/>
        <v>0</v>
      </c>
      <c r="R103" s="312">
        <f t="shared" si="81"/>
        <v>1.3836494725482592E-3</v>
      </c>
      <c r="S103" s="312">
        <f t="shared" si="82"/>
        <v>0</v>
      </c>
      <c r="T103" s="417"/>
    </row>
    <row r="104" spans="1:20" ht="15" customHeight="1">
      <c r="A104" s="243">
        <f t="shared" si="55"/>
        <v>94</v>
      </c>
      <c r="B104" s="244"/>
      <c r="C104" s="288" t="s">
        <v>33</v>
      </c>
      <c r="D104" s="231"/>
      <c r="E104" s="245">
        <v>270</v>
      </c>
      <c r="F104" s="290">
        <f>'Qtr 2 Budget'!H104</f>
        <v>0</v>
      </c>
      <c r="G104" s="398"/>
      <c r="H104" s="291">
        <f t="shared" si="75"/>
        <v>0</v>
      </c>
      <c r="I104" s="393"/>
      <c r="J104" s="290">
        <f>'Qtr 2 Budget'!L104</f>
        <v>0</v>
      </c>
      <c r="K104" s="398"/>
      <c r="L104" s="291">
        <f t="shared" si="76"/>
        <v>0</v>
      </c>
      <c r="M104" s="399"/>
      <c r="N104" s="290">
        <f t="shared" si="77"/>
        <v>0</v>
      </c>
      <c r="O104" s="291">
        <f t="shared" si="78"/>
        <v>0</v>
      </c>
      <c r="P104" s="291">
        <f t="shared" si="79"/>
        <v>0</v>
      </c>
      <c r="Q104" s="289">
        <f t="shared" si="80"/>
        <v>0</v>
      </c>
      <c r="R104" s="251">
        <f t="shared" si="81"/>
        <v>0</v>
      </c>
      <c r="S104" s="251" t="str">
        <f t="shared" si="82"/>
        <v/>
      </c>
      <c r="T104" s="407"/>
    </row>
    <row r="105" spans="1:20" ht="15" customHeight="1">
      <c r="A105" s="305">
        <f t="shared" si="55"/>
        <v>95</v>
      </c>
      <c r="B105" s="306"/>
      <c r="C105" s="313" t="s">
        <v>198</v>
      </c>
      <c r="D105" s="307"/>
      <c r="E105" s="308" t="s">
        <v>10</v>
      </c>
      <c r="F105" s="309">
        <f>'Qtr 2 Budget'!H105</f>
        <v>12270.96</v>
      </c>
      <c r="G105" s="400"/>
      <c r="H105" s="310">
        <f t="shared" si="75"/>
        <v>12270.96</v>
      </c>
      <c r="I105" s="401"/>
      <c r="J105" s="309">
        <f>'Qtr 2 Budget'!L105</f>
        <v>11751</v>
      </c>
      <c r="K105" s="400"/>
      <c r="L105" s="310">
        <f t="shared" si="76"/>
        <v>11751</v>
      </c>
      <c r="M105" s="402"/>
      <c r="N105" s="309">
        <f t="shared" si="77"/>
        <v>24021.96</v>
      </c>
      <c r="O105" s="310">
        <f t="shared" si="78"/>
        <v>0</v>
      </c>
      <c r="P105" s="310">
        <f t="shared" si="79"/>
        <v>24021.96</v>
      </c>
      <c r="Q105" s="311">
        <f t="shared" si="80"/>
        <v>0</v>
      </c>
      <c r="R105" s="312">
        <f t="shared" si="81"/>
        <v>6.5820008688564011E-3</v>
      </c>
      <c r="S105" s="312">
        <f t="shared" si="82"/>
        <v>0</v>
      </c>
      <c r="T105" s="417"/>
    </row>
    <row r="106" spans="1:20" ht="15" customHeight="1">
      <c r="A106" s="314">
        <f t="shared" si="55"/>
        <v>96</v>
      </c>
      <c r="B106" s="315"/>
      <c r="C106" s="315"/>
      <c r="D106" s="316" t="s">
        <v>78</v>
      </c>
      <c r="E106" s="317" t="s">
        <v>11</v>
      </c>
      <c r="F106" s="318">
        <f>SUM(F99:F105)</f>
        <v>390050.908</v>
      </c>
      <c r="G106" s="319">
        <f t="shared" ref="G106:Q106" si="83">SUM(G99:G105)</f>
        <v>0</v>
      </c>
      <c r="H106" s="319">
        <f t="shared" si="83"/>
        <v>390050.908</v>
      </c>
      <c r="I106" s="320">
        <f t="shared" si="83"/>
        <v>0</v>
      </c>
      <c r="J106" s="318">
        <f t="shared" si="83"/>
        <v>11751</v>
      </c>
      <c r="K106" s="319">
        <f t="shared" si="83"/>
        <v>0</v>
      </c>
      <c r="L106" s="319">
        <f t="shared" si="83"/>
        <v>11751</v>
      </c>
      <c r="M106" s="320">
        <f t="shared" si="83"/>
        <v>0</v>
      </c>
      <c r="N106" s="318">
        <f t="shared" si="83"/>
        <v>401801.908</v>
      </c>
      <c r="O106" s="319">
        <f t="shared" si="83"/>
        <v>0</v>
      </c>
      <c r="P106" s="319">
        <f t="shared" si="83"/>
        <v>401801.908</v>
      </c>
      <c r="Q106" s="321">
        <f t="shared" si="83"/>
        <v>0</v>
      </c>
      <c r="R106" s="322">
        <f t="shared" si="81"/>
        <v>0.11009345230631305</v>
      </c>
      <c r="S106" s="322">
        <f t="shared" si="82"/>
        <v>0</v>
      </c>
      <c r="T106" s="418"/>
    </row>
    <row r="107" spans="1:20" ht="17.25" customHeight="1">
      <c r="A107" s="323">
        <f t="shared" si="55"/>
        <v>97</v>
      </c>
      <c r="B107" s="324" t="s">
        <v>80</v>
      </c>
      <c r="C107" s="325"/>
      <c r="D107" s="326"/>
      <c r="E107" s="327"/>
      <c r="F107" s="328"/>
      <c r="G107" s="329"/>
      <c r="H107" s="329"/>
      <c r="I107" s="330"/>
      <c r="J107" s="328"/>
      <c r="K107" s="329"/>
      <c r="L107" s="329"/>
      <c r="M107" s="331"/>
      <c r="N107" s="328"/>
      <c r="O107" s="329"/>
      <c r="P107" s="329"/>
      <c r="Q107" s="311"/>
      <c r="R107" s="312"/>
      <c r="S107" s="312"/>
      <c r="T107" s="419"/>
    </row>
    <row r="108" spans="1:20" ht="17.25" customHeight="1">
      <c r="A108" s="305">
        <f t="shared" si="55"/>
        <v>98</v>
      </c>
      <c r="B108" s="306"/>
      <c r="C108" s="306" t="s">
        <v>12</v>
      </c>
      <c r="D108" s="307"/>
      <c r="E108" s="308">
        <v>332</v>
      </c>
      <c r="F108" s="309">
        <f>'Qtr 2 Budget'!H108</f>
        <v>0</v>
      </c>
      <c r="G108" s="400"/>
      <c r="H108" s="310">
        <f t="shared" ref="H108:H111" si="84">SUM(F108:G108)</f>
        <v>0</v>
      </c>
      <c r="I108" s="401"/>
      <c r="J108" s="309">
        <f>'Qtr 2 Budget'!L108</f>
        <v>0</v>
      </c>
      <c r="K108" s="400"/>
      <c r="L108" s="310">
        <f t="shared" ref="L108:L111" si="85">SUM(J108:K108)</f>
        <v>0</v>
      </c>
      <c r="M108" s="402"/>
      <c r="N108" s="309">
        <f t="shared" ref="N108:N111" si="86">F108+J108</f>
        <v>0</v>
      </c>
      <c r="O108" s="310">
        <f t="shared" ref="O108:O111" si="87">K108+G108</f>
        <v>0</v>
      </c>
      <c r="P108" s="310">
        <f t="shared" ref="P108:P111" si="88">SUM(N108:O108)</f>
        <v>0</v>
      </c>
      <c r="Q108" s="311">
        <f t="shared" ref="Q108:Q111" si="89">M108+I108</f>
        <v>0</v>
      </c>
      <c r="R108" s="312">
        <f t="shared" ref="R108:R112" si="90">P108/$P$156</f>
        <v>0</v>
      </c>
      <c r="S108" s="312" t="str">
        <f t="shared" ref="S108:S112" si="91">IFERROR(Q108/P108,"")</f>
        <v/>
      </c>
      <c r="T108" s="417"/>
    </row>
    <row r="109" spans="1:20" ht="15" customHeight="1">
      <c r="A109" s="305">
        <f t="shared" si="55"/>
        <v>99</v>
      </c>
      <c r="B109" s="306"/>
      <c r="C109" s="306" t="s">
        <v>13</v>
      </c>
      <c r="D109" s="307"/>
      <c r="E109" s="308">
        <v>333</v>
      </c>
      <c r="F109" s="309">
        <f>'Qtr 2 Budget'!H109</f>
        <v>0</v>
      </c>
      <c r="G109" s="400"/>
      <c r="H109" s="310">
        <f t="shared" si="84"/>
        <v>0</v>
      </c>
      <c r="I109" s="401"/>
      <c r="J109" s="309">
        <f>'Qtr 2 Budget'!L109</f>
        <v>0</v>
      </c>
      <c r="K109" s="400"/>
      <c r="L109" s="310">
        <f t="shared" si="85"/>
        <v>0</v>
      </c>
      <c r="M109" s="402"/>
      <c r="N109" s="309">
        <f t="shared" si="86"/>
        <v>0</v>
      </c>
      <c r="O109" s="310">
        <f t="shared" si="87"/>
        <v>0</v>
      </c>
      <c r="P109" s="310">
        <f t="shared" si="88"/>
        <v>0</v>
      </c>
      <c r="Q109" s="311">
        <f t="shared" si="89"/>
        <v>0</v>
      </c>
      <c r="R109" s="312">
        <f t="shared" si="90"/>
        <v>0</v>
      </c>
      <c r="S109" s="312" t="str">
        <f t="shared" si="91"/>
        <v/>
      </c>
      <c r="T109" s="417"/>
    </row>
    <row r="110" spans="1:20" ht="15" customHeight="1">
      <c r="A110" s="305">
        <f t="shared" si="55"/>
        <v>100</v>
      </c>
      <c r="B110" s="306"/>
      <c r="C110" s="306" t="s">
        <v>35</v>
      </c>
      <c r="D110" s="307"/>
      <c r="E110" s="308" t="s">
        <v>96</v>
      </c>
      <c r="F110" s="309">
        <f>'Qtr 2 Budget'!H110</f>
        <v>50000</v>
      </c>
      <c r="G110" s="400"/>
      <c r="H110" s="310">
        <f t="shared" si="84"/>
        <v>50000</v>
      </c>
      <c r="I110" s="401"/>
      <c r="J110" s="309">
        <f>'Qtr 2 Budget'!L110</f>
        <v>3000</v>
      </c>
      <c r="K110" s="400"/>
      <c r="L110" s="310">
        <f t="shared" si="85"/>
        <v>3000</v>
      </c>
      <c r="M110" s="402"/>
      <c r="N110" s="309">
        <f t="shared" si="86"/>
        <v>53000</v>
      </c>
      <c r="O110" s="310">
        <f t="shared" si="87"/>
        <v>0</v>
      </c>
      <c r="P110" s="310">
        <f t="shared" si="88"/>
        <v>53000</v>
      </c>
      <c r="Q110" s="311">
        <f t="shared" si="89"/>
        <v>0</v>
      </c>
      <c r="R110" s="312">
        <f t="shared" si="90"/>
        <v>1.45219643213705E-2</v>
      </c>
      <c r="S110" s="312">
        <f t="shared" si="91"/>
        <v>0</v>
      </c>
      <c r="T110" s="417"/>
    </row>
    <row r="111" spans="1:20" ht="15" customHeight="1">
      <c r="A111" s="305">
        <f t="shared" si="55"/>
        <v>101</v>
      </c>
      <c r="B111" s="306"/>
      <c r="C111" s="313" t="s">
        <v>199</v>
      </c>
      <c r="D111" s="307"/>
      <c r="E111" s="308" t="s">
        <v>96</v>
      </c>
      <c r="F111" s="309">
        <f>'Qtr 2 Budget'!H111</f>
        <v>10000</v>
      </c>
      <c r="G111" s="400"/>
      <c r="H111" s="310">
        <f t="shared" si="84"/>
        <v>10000</v>
      </c>
      <c r="I111" s="401"/>
      <c r="J111" s="309">
        <f>'Qtr 2 Budget'!L111</f>
        <v>85900</v>
      </c>
      <c r="K111" s="400"/>
      <c r="L111" s="310">
        <f t="shared" si="85"/>
        <v>85900</v>
      </c>
      <c r="M111" s="402"/>
      <c r="N111" s="309">
        <f t="shared" si="86"/>
        <v>95900</v>
      </c>
      <c r="O111" s="310">
        <f t="shared" si="87"/>
        <v>0</v>
      </c>
      <c r="P111" s="310">
        <f t="shared" si="88"/>
        <v>95900</v>
      </c>
      <c r="Q111" s="311">
        <f t="shared" si="89"/>
        <v>0</v>
      </c>
      <c r="R111" s="312">
        <f t="shared" si="90"/>
        <v>2.6276535441876057E-2</v>
      </c>
      <c r="S111" s="312">
        <f t="shared" si="91"/>
        <v>0</v>
      </c>
      <c r="T111" s="417"/>
    </row>
    <row r="112" spans="1:20" ht="15" customHeight="1">
      <c r="A112" s="314">
        <f t="shared" si="55"/>
        <v>102</v>
      </c>
      <c r="B112" s="315"/>
      <c r="C112" s="315"/>
      <c r="D112" s="316" t="s">
        <v>79</v>
      </c>
      <c r="E112" s="317" t="s">
        <v>14</v>
      </c>
      <c r="F112" s="318">
        <f>SUM(F108:F111)</f>
        <v>60000</v>
      </c>
      <c r="G112" s="319">
        <f t="shared" ref="G112:Q112" si="92">SUM(G108:G111)</f>
        <v>0</v>
      </c>
      <c r="H112" s="319">
        <f t="shared" si="92"/>
        <v>60000</v>
      </c>
      <c r="I112" s="320">
        <f t="shared" si="92"/>
        <v>0</v>
      </c>
      <c r="J112" s="318">
        <f t="shared" si="92"/>
        <v>88900</v>
      </c>
      <c r="K112" s="319">
        <f t="shared" si="92"/>
        <v>0</v>
      </c>
      <c r="L112" s="319">
        <f t="shared" si="92"/>
        <v>88900</v>
      </c>
      <c r="M112" s="320">
        <f t="shared" si="92"/>
        <v>0</v>
      </c>
      <c r="N112" s="318">
        <f t="shared" si="92"/>
        <v>148900</v>
      </c>
      <c r="O112" s="319">
        <f t="shared" si="92"/>
        <v>0</v>
      </c>
      <c r="P112" s="319">
        <f t="shared" si="92"/>
        <v>148900</v>
      </c>
      <c r="Q112" s="321">
        <f t="shared" si="92"/>
        <v>0</v>
      </c>
      <c r="R112" s="322">
        <f t="shared" si="90"/>
        <v>4.0798499763246558E-2</v>
      </c>
      <c r="S112" s="322">
        <f t="shared" si="91"/>
        <v>0</v>
      </c>
      <c r="T112" s="418"/>
    </row>
    <row r="113" spans="1:20" ht="17.25" customHeight="1">
      <c r="A113" s="323">
        <f t="shared" si="55"/>
        <v>103</v>
      </c>
      <c r="B113" s="324" t="s">
        <v>81</v>
      </c>
      <c r="C113" s="324"/>
      <c r="D113" s="326"/>
      <c r="E113" s="327"/>
      <c r="F113" s="328"/>
      <c r="G113" s="329"/>
      <c r="H113" s="329"/>
      <c r="I113" s="330"/>
      <c r="J113" s="328"/>
      <c r="K113" s="329"/>
      <c r="L113" s="329"/>
      <c r="M113" s="331"/>
      <c r="N113" s="328"/>
      <c r="O113" s="329"/>
      <c r="P113" s="329"/>
      <c r="Q113" s="311"/>
      <c r="R113" s="312"/>
      <c r="S113" s="312"/>
      <c r="T113" s="419"/>
    </row>
    <row r="114" spans="1:20" ht="17.25" customHeight="1">
      <c r="A114" s="305">
        <f t="shared" si="55"/>
        <v>104</v>
      </c>
      <c r="B114" s="332"/>
      <c r="C114" s="306" t="s">
        <v>24</v>
      </c>
      <c r="D114" s="307"/>
      <c r="E114" s="308">
        <v>411</v>
      </c>
      <c r="F114" s="309">
        <f>'Qtr 2 Budget'!H114</f>
        <v>4500</v>
      </c>
      <c r="G114" s="400"/>
      <c r="H114" s="310">
        <f t="shared" ref="H114:H118" si="93">SUM(F114:G114)</f>
        <v>4500</v>
      </c>
      <c r="I114" s="401"/>
      <c r="J114" s="309">
        <f>'Qtr 2 Budget'!L114</f>
        <v>0</v>
      </c>
      <c r="K114" s="400"/>
      <c r="L114" s="310">
        <f t="shared" ref="L114:L118" si="94">SUM(J114:K114)</f>
        <v>0</v>
      </c>
      <c r="M114" s="402"/>
      <c r="N114" s="309">
        <f t="shared" ref="N114:N118" si="95">F114+J114</f>
        <v>4500</v>
      </c>
      <c r="O114" s="310">
        <f t="shared" ref="O114:O118" si="96">K114+G114</f>
        <v>0</v>
      </c>
      <c r="P114" s="310">
        <f t="shared" ref="P114:P118" si="97">SUM(N114:O114)</f>
        <v>4500</v>
      </c>
      <c r="Q114" s="311">
        <f t="shared" ref="Q114:Q118" si="98">M114+I114</f>
        <v>0</v>
      </c>
      <c r="R114" s="312">
        <f t="shared" ref="R114:R119" si="99">P114/$P$156</f>
        <v>1.2329969706824009E-3</v>
      </c>
      <c r="S114" s="312">
        <f t="shared" ref="S114:S119" si="100">IFERROR(Q114/P114,"")</f>
        <v>0</v>
      </c>
      <c r="T114" s="417"/>
    </row>
    <row r="115" spans="1:20" ht="15" customHeight="1">
      <c r="A115" s="305">
        <f t="shared" si="55"/>
        <v>105</v>
      </c>
      <c r="B115" s="332"/>
      <c r="C115" s="333" t="s">
        <v>114</v>
      </c>
      <c r="D115" s="307"/>
      <c r="E115" s="308">
        <v>441</v>
      </c>
      <c r="F115" s="309">
        <f>'Qtr 2 Budget'!H115</f>
        <v>297775</v>
      </c>
      <c r="G115" s="400"/>
      <c r="H115" s="310">
        <f t="shared" si="93"/>
        <v>297775</v>
      </c>
      <c r="I115" s="401"/>
      <c r="J115" s="309">
        <f>'Qtr 2 Budget'!L115</f>
        <v>0</v>
      </c>
      <c r="K115" s="400"/>
      <c r="L115" s="310">
        <f t="shared" si="94"/>
        <v>0</v>
      </c>
      <c r="M115" s="402"/>
      <c r="N115" s="309">
        <f t="shared" si="95"/>
        <v>297775</v>
      </c>
      <c r="O115" s="310">
        <f t="shared" si="96"/>
        <v>0</v>
      </c>
      <c r="P115" s="310">
        <f t="shared" si="97"/>
        <v>297775</v>
      </c>
      <c r="Q115" s="311">
        <f t="shared" si="98"/>
        <v>0</v>
      </c>
      <c r="R115" s="312">
        <f t="shared" si="99"/>
        <v>8.1590149543322651E-2</v>
      </c>
      <c r="S115" s="312">
        <f t="shared" si="100"/>
        <v>0</v>
      </c>
      <c r="T115" s="417"/>
    </row>
    <row r="116" spans="1:20" ht="15" customHeight="1">
      <c r="A116" s="305">
        <f t="shared" si="55"/>
        <v>106</v>
      </c>
      <c r="B116" s="332"/>
      <c r="C116" s="306" t="s">
        <v>97</v>
      </c>
      <c r="D116" s="307"/>
      <c r="E116" s="308">
        <v>442</v>
      </c>
      <c r="F116" s="309">
        <f>'Qtr 2 Budget'!H116</f>
        <v>10846.35</v>
      </c>
      <c r="G116" s="400"/>
      <c r="H116" s="310">
        <f t="shared" si="93"/>
        <v>10846.35</v>
      </c>
      <c r="I116" s="401"/>
      <c r="J116" s="309">
        <f>'Qtr 2 Budget'!L116</f>
        <v>0</v>
      </c>
      <c r="K116" s="400"/>
      <c r="L116" s="310">
        <f t="shared" si="94"/>
        <v>0</v>
      </c>
      <c r="M116" s="402"/>
      <c r="N116" s="309">
        <f t="shared" si="95"/>
        <v>10846.35</v>
      </c>
      <c r="O116" s="310">
        <f t="shared" si="96"/>
        <v>0</v>
      </c>
      <c r="P116" s="310">
        <f t="shared" si="97"/>
        <v>10846.35</v>
      </c>
      <c r="Q116" s="311">
        <f t="shared" si="98"/>
        <v>0</v>
      </c>
      <c r="R116" s="312">
        <f t="shared" si="99"/>
        <v>2.9718925984357912E-3</v>
      </c>
      <c r="S116" s="312">
        <f t="shared" si="100"/>
        <v>0</v>
      </c>
      <c r="T116" s="417"/>
    </row>
    <row r="117" spans="1:20" ht="15" customHeight="1">
      <c r="A117" s="305">
        <f t="shared" si="55"/>
        <v>107</v>
      </c>
      <c r="B117" s="332"/>
      <c r="C117" s="306" t="s">
        <v>36</v>
      </c>
      <c r="D117" s="307"/>
      <c r="E117" s="308">
        <v>430</v>
      </c>
      <c r="F117" s="309">
        <f>'Qtr 2 Budget'!H117</f>
        <v>15500</v>
      </c>
      <c r="G117" s="400"/>
      <c r="H117" s="310">
        <f t="shared" si="93"/>
        <v>15500</v>
      </c>
      <c r="I117" s="401"/>
      <c r="J117" s="309">
        <f>'Qtr 2 Budget'!L117</f>
        <v>0</v>
      </c>
      <c r="K117" s="400"/>
      <c r="L117" s="310">
        <f t="shared" si="94"/>
        <v>0</v>
      </c>
      <c r="M117" s="402"/>
      <c r="N117" s="309">
        <f t="shared" si="95"/>
        <v>15500</v>
      </c>
      <c r="O117" s="310">
        <f t="shared" si="96"/>
        <v>0</v>
      </c>
      <c r="P117" s="310">
        <f t="shared" si="97"/>
        <v>15500</v>
      </c>
      <c r="Q117" s="311">
        <f t="shared" si="98"/>
        <v>0</v>
      </c>
      <c r="R117" s="312">
        <f t="shared" si="99"/>
        <v>4.2469895656838258E-3</v>
      </c>
      <c r="S117" s="312">
        <f t="shared" si="100"/>
        <v>0</v>
      </c>
      <c r="T117" s="417"/>
    </row>
    <row r="118" spans="1:20" ht="15" customHeight="1">
      <c r="A118" s="305">
        <f t="shared" si="55"/>
        <v>108</v>
      </c>
      <c r="B118" s="306"/>
      <c r="C118" s="313" t="s">
        <v>200</v>
      </c>
      <c r="D118" s="307"/>
      <c r="E118" s="334" t="s">
        <v>98</v>
      </c>
      <c r="F118" s="309">
        <f>'Qtr 2 Budget'!H118</f>
        <v>46305</v>
      </c>
      <c r="G118" s="400"/>
      <c r="H118" s="310">
        <f t="shared" si="93"/>
        <v>46305</v>
      </c>
      <c r="I118" s="401"/>
      <c r="J118" s="309">
        <f>'Qtr 2 Budget'!L118</f>
        <v>0</v>
      </c>
      <c r="K118" s="400"/>
      <c r="L118" s="310">
        <f t="shared" si="94"/>
        <v>0</v>
      </c>
      <c r="M118" s="402"/>
      <c r="N118" s="309">
        <f t="shared" si="95"/>
        <v>46305</v>
      </c>
      <c r="O118" s="310">
        <f t="shared" si="96"/>
        <v>0</v>
      </c>
      <c r="P118" s="310">
        <f t="shared" si="97"/>
        <v>46305</v>
      </c>
      <c r="Q118" s="311">
        <f t="shared" si="98"/>
        <v>0</v>
      </c>
      <c r="R118" s="312">
        <f t="shared" si="99"/>
        <v>1.2687538828321906E-2</v>
      </c>
      <c r="S118" s="312">
        <f t="shared" si="100"/>
        <v>0</v>
      </c>
      <c r="T118" s="417"/>
    </row>
    <row r="119" spans="1:20" ht="15" customHeight="1" thickBot="1">
      <c r="A119" s="219">
        <f t="shared" si="55"/>
        <v>109</v>
      </c>
      <c r="B119" s="195"/>
      <c r="C119" s="195" t="s">
        <v>82</v>
      </c>
      <c r="D119" s="196"/>
      <c r="E119" s="197">
        <v>400</v>
      </c>
      <c r="F119" s="223">
        <f>SUM(F114:F118)</f>
        <v>374926.35</v>
      </c>
      <c r="G119" s="226">
        <f t="shared" ref="G119:Q119" si="101">SUM(G114:G118)</f>
        <v>0</v>
      </c>
      <c r="H119" s="226">
        <f t="shared" si="101"/>
        <v>374926.35</v>
      </c>
      <c r="I119" s="199">
        <f t="shared" si="101"/>
        <v>0</v>
      </c>
      <c r="J119" s="223">
        <f t="shared" si="101"/>
        <v>0</v>
      </c>
      <c r="K119" s="226">
        <f t="shared" si="101"/>
        <v>0</v>
      </c>
      <c r="L119" s="226">
        <f t="shared" si="101"/>
        <v>0</v>
      </c>
      <c r="M119" s="199">
        <f t="shared" si="101"/>
        <v>0</v>
      </c>
      <c r="N119" s="223">
        <f t="shared" si="101"/>
        <v>374926.35</v>
      </c>
      <c r="O119" s="226">
        <f t="shared" si="101"/>
        <v>0</v>
      </c>
      <c r="P119" s="226">
        <f t="shared" si="101"/>
        <v>374926.35</v>
      </c>
      <c r="Q119" s="198">
        <f t="shared" si="101"/>
        <v>0</v>
      </c>
      <c r="R119" s="194">
        <f t="shared" si="99"/>
        <v>0.10272956750644657</v>
      </c>
      <c r="S119" s="194">
        <f t="shared" si="100"/>
        <v>0</v>
      </c>
      <c r="T119" s="415"/>
    </row>
    <row r="120" spans="1:20" ht="17.25" customHeight="1" thickTop="1">
      <c r="A120" s="268">
        <f t="shared" si="55"/>
        <v>110</v>
      </c>
      <c r="B120" s="269" t="s">
        <v>99</v>
      </c>
      <c r="C120" s="269"/>
      <c r="D120" s="270"/>
      <c r="E120" s="335"/>
      <c r="F120" s="336"/>
      <c r="G120" s="337"/>
      <c r="H120" s="337"/>
      <c r="I120" s="338"/>
      <c r="J120" s="336"/>
      <c r="K120" s="337"/>
      <c r="L120" s="337"/>
      <c r="M120" s="339"/>
      <c r="N120" s="336"/>
      <c r="O120" s="337"/>
      <c r="P120" s="337"/>
      <c r="Q120" s="340"/>
      <c r="R120" s="275"/>
      <c r="S120" s="275"/>
      <c r="T120" s="420"/>
    </row>
    <row r="121" spans="1:20" ht="17.25" customHeight="1">
      <c r="A121" s="243">
        <f t="shared" si="55"/>
        <v>111</v>
      </c>
      <c r="B121" s="302"/>
      <c r="C121" s="288" t="s">
        <v>15</v>
      </c>
      <c r="D121" s="231"/>
      <c r="E121" s="245" t="s">
        <v>16</v>
      </c>
      <c r="F121" s="290">
        <f>'Qtr 2 Budget'!H121</f>
        <v>19000</v>
      </c>
      <c r="G121" s="398"/>
      <c r="H121" s="291">
        <f t="shared" ref="H121:H129" si="102">SUM(F121:G121)</f>
        <v>19000</v>
      </c>
      <c r="I121" s="393"/>
      <c r="J121" s="290">
        <f>'Qtr 2 Budget'!L121</f>
        <v>0</v>
      </c>
      <c r="K121" s="398"/>
      <c r="L121" s="291">
        <f t="shared" ref="L121:L129" si="103">SUM(J121:K121)</f>
        <v>0</v>
      </c>
      <c r="M121" s="399"/>
      <c r="N121" s="290">
        <f t="shared" ref="N121:N129" si="104">F121+J121</f>
        <v>19000</v>
      </c>
      <c r="O121" s="291">
        <f t="shared" ref="O121:O129" si="105">K121+G121</f>
        <v>0</v>
      </c>
      <c r="P121" s="291">
        <f t="shared" ref="P121:P129" si="106">SUM(N121:O121)</f>
        <v>19000</v>
      </c>
      <c r="Q121" s="289">
        <f t="shared" ref="Q121:Q129" si="107">M121+I121</f>
        <v>0</v>
      </c>
      <c r="R121" s="251">
        <f t="shared" ref="R121:R130" si="108">P121/$P$156</f>
        <v>5.2059872095479151E-3</v>
      </c>
      <c r="S121" s="251">
        <f t="shared" ref="S121:S130" si="109">IFERROR(Q121/P121,"")</f>
        <v>0</v>
      </c>
      <c r="T121" s="407"/>
    </row>
    <row r="122" spans="1:20" ht="15" customHeight="1">
      <c r="A122" s="243">
        <f t="shared" si="55"/>
        <v>112</v>
      </c>
      <c r="B122" s="302"/>
      <c r="C122" s="288" t="s">
        <v>146</v>
      </c>
      <c r="D122" s="231"/>
      <c r="E122" s="245">
        <v>522</v>
      </c>
      <c r="F122" s="290">
        <f>'Qtr 2 Budget'!H122</f>
        <v>21473.7</v>
      </c>
      <c r="G122" s="398"/>
      <c r="H122" s="291">
        <f t="shared" si="102"/>
        <v>21473.7</v>
      </c>
      <c r="I122" s="393"/>
      <c r="J122" s="290">
        <f>'Qtr 2 Budget'!L122</f>
        <v>0</v>
      </c>
      <c r="K122" s="398"/>
      <c r="L122" s="291">
        <f t="shared" si="103"/>
        <v>0</v>
      </c>
      <c r="M122" s="399"/>
      <c r="N122" s="290">
        <f t="shared" si="104"/>
        <v>21473.7</v>
      </c>
      <c r="O122" s="291">
        <f t="shared" si="105"/>
        <v>0</v>
      </c>
      <c r="P122" s="291">
        <f t="shared" si="106"/>
        <v>21473.7</v>
      </c>
      <c r="Q122" s="289">
        <f t="shared" si="107"/>
        <v>0</v>
      </c>
      <c r="R122" s="251">
        <f t="shared" si="108"/>
        <v>5.8837793442983715E-3</v>
      </c>
      <c r="S122" s="251">
        <f t="shared" si="109"/>
        <v>0</v>
      </c>
      <c r="T122" s="407"/>
    </row>
    <row r="123" spans="1:20" ht="15" customHeight="1">
      <c r="A123" s="243">
        <f t="shared" si="55"/>
        <v>113</v>
      </c>
      <c r="B123" s="302"/>
      <c r="C123" s="288" t="s">
        <v>147</v>
      </c>
      <c r="D123" s="231"/>
      <c r="E123" s="245">
        <v>521</v>
      </c>
      <c r="F123" s="290">
        <f>'Qtr 2 Budget'!H123</f>
        <v>0</v>
      </c>
      <c r="G123" s="398"/>
      <c r="H123" s="291">
        <f t="shared" si="102"/>
        <v>0</v>
      </c>
      <c r="I123" s="393"/>
      <c r="J123" s="290">
        <f>'Qtr 2 Budget'!L123</f>
        <v>0</v>
      </c>
      <c r="K123" s="398"/>
      <c r="L123" s="291">
        <f t="shared" si="103"/>
        <v>0</v>
      </c>
      <c r="M123" s="399"/>
      <c r="N123" s="290">
        <f t="shared" si="104"/>
        <v>0</v>
      </c>
      <c r="O123" s="291">
        <f t="shared" si="105"/>
        <v>0</v>
      </c>
      <c r="P123" s="291">
        <f t="shared" si="106"/>
        <v>0</v>
      </c>
      <c r="Q123" s="289">
        <f t="shared" si="107"/>
        <v>0</v>
      </c>
      <c r="R123" s="251">
        <f t="shared" si="108"/>
        <v>0</v>
      </c>
      <c r="S123" s="251" t="str">
        <f t="shared" si="109"/>
        <v/>
      </c>
      <c r="T123" s="407"/>
    </row>
    <row r="124" spans="1:20" ht="15" customHeight="1">
      <c r="A124" s="243">
        <f t="shared" si="55"/>
        <v>114</v>
      </c>
      <c r="B124" s="302"/>
      <c r="C124" s="288" t="s">
        <v>148</v>
      </c>
      <c r="D124" s="231"/>
      <c r="E124" s="245">
        <v>523</v>
      </c>
      <c r="F124" s="290">
        <f>'Qtr 2 Budget'!H124</f>
        <v>0</v>
      </c>
      <c r="G124" s="398"/>
      <c r="H124" s="291">
        <f t="shared" si="102"/>
        <v>0</v>
      </c>
      <c r="I124" s="393"/>
      <c r="J124" s="290">
        <f>'Qtr 2 Budget'!L124</f>
        <v>0</v>
      </c>
      <c r="K124" s="398"/>
      <c r="L124" s="291">
        <f t="shared" si="103"/>
        <v>0</v>
      </c>
      <c r="M124" s="399"/>
      <c r="N124" s="290">
        <f t="shared" si="104"/>
        <v>0</v>
      </c>
      <c r="O124" s="291">
        <f t="shared" si="105"/>
        <v>0</v>
      </c>
      <c r="P124" s="291">
        <f t="shared" si="106"/>
        <v>0</v>
      </c>
      <c r="Q124" s="289">
        <f t="shared" si="107"/>
        <v>0</v>
      </c>
      <c r="R124" s="251">
        <f t="shared" si="108"/>
        <v>0</v>
      </c>
      <c r="S124" s="251" t="str">
        <f t="shared" si="109"/>
        <v/>
      </c>
      <c r="T124" s="407"/>
    </row>
    <row r="125" spans="1:20" ht="15" customHeight="1">
      <c r="A125" s="243">
        <f t="shared" si="55"/>
        <v>115</v>
      </c>
      <c r="B125" s="302"/>
      <c r="C125" s="288" t="s">
        <v>149</v>
      </c>
      <c r="D125" s="231"/>
      <c r="E125" s="245">
        <v>524</v>
      </c>
      <c r="F125" s="290">
        <f>'Qtr 2 Budget'!H125</f>
        <v>0</v>
      </c>
      <c r="G125" s="398"/>
      <c r="H125" s="291">
        <f t="shared" si="102"/>
        <v>0</v>
      </c>
      <c r="I125" s="393"/>
      <c r="J125" s="290">
        <f>'Qtr 2 Budget'!L125</f>
        <v>0</v>
      </c>
      <c r="K125" s="398"/>
      <c r="L125" s="291">
        <f t="shared" si="103"/>
        <v>0</v>
      </c>
      <c r="M125" s="399"/>
      <c r="N125" s="290">
        <f t="shared" si="104"/>
        <v>0</v>
      </c>
      <c r="O125" s="291">
        <f t="shared" si="105"/>
        <v>0</v>
      </c>
      <c r="P125" s="291">
        <f t="shared" si="106"/>
        <v>0</v>
      </c>
      <c r="Q125" s="289">
        <f t="shared" si="107"/>
        <v>0</v>
      </c>
      <c r="R125" s="251">
        <f t="shared" si="108"/>
        <v>0</v>
      </c>
      <c r="S125" s="251" t="str">
        <f t="shared" si="109"/>
        <v/>
      </c>
      <c r="T125" s="407"/>
    </row>
    <row r="126" spans="1:20" ht="15" customHeight="1">
      <c r="A126" s="243">
        <f t="shared" si="55"/>
        <v>116</v>
      </c>
      <c r="B126" s="302"/>
      <c r="C126" s="244" t="s">
        <v>150</v>
      </c>
      <c r="D126" s="231"/>
      <c r="E126" s="245">
        <v>525</v>
      </c>
      <c r="F126" s="290">
        <f>'Qtr 2 Budget'!H126</f>
        <v>0</v>
      </c>
      <c r="G126" s="398"/>
      <c r="H126" s="291">
        <f t="shared" si="102"/>
        <v>0</v>
      </c>
      <c r="I126" s="393"/>
      <c r="J126" s="290">
        <f>'Qtr 2 Budget'!L126</f>
        <v>0</v>
      </c>
      <c r="K126" s="398"/>
      <c r="L126" s="291">
        <f t="shared" si="103"/>
        <v>0</v>
      </c>
      <c r="M126" s="399"/>
      <c r="N126" s="290">
        <f t="shared" si="104"/>
        <v>0</v>
      </c>
      <c r="O126" s="291">
        <f t="shared" si="105"/>
        <v>0</v>
      </c>
      <c r="P126" s="291">
        <f t="shared" si="106"/>
        <v>0</v>
      </c>
      <c r="Q126" s="289">
        <f t="shared" si="107"/>
        <v>0</v>
      </c>
      <c r="R126" s="251">
        <f t="shared" si="108"/>
        <v>0</v>
      </c>
      <c r="S126" s="251" t="str">
        <f t="shared" si="109"/>
        <v/>
      </c>
      <c r="T126" s="407"/>
    </row>
    <row r="127" spans="1:20" ht="17.25" customHeight="1">
      <c r="A127" s="243">
        <f t="shared" si="55"/>
        <v>117</v>
      </c>
      <c r="B127" s="244"/>
      <c r="C127" s="288" t="s">
        <v>115</v>
      </c>
      <c r="D127" s="231"/>
      <c r="E127" s="304" t="s">
        <v>100</v>
      </c>
      <c r="F127" s="290">
        <f>'Qtr 2 Budget'!H127</f>
        <v>0</v>
      </c>
      <c r="G127" s="398"/>
      <c r="H127" s="291">
        <f t="shared" si="102"/>
        <v>0</v>
      </c>
      <c r="I127" s="393"/>
      <c r="J127" s="290">
        <f>'Qtr 2 Budget'!L127</f>
        <v>0</v>
      </c>
      <c r="K127" s="398"/>
      <c r="L127" s="291">
        <f t="shared" si="103"/>
        <v>0</v>
      </c>
      <c r="M127" s="399"/>
      <c r="N127" s="290">
        <f t="shared" si="104"/>
        <v>0</v>
      </c>
      <c r="O127" s="291">
        <f t="shared" si="105"/>
        <v>0</v>
      </c>
      <c r="P127" s="291">
        <f t="shared" si="106"/>
        <v>0</v>
      </c>
      <c r="Q127" s="289">
        <f t="shared" si="107"/>
        <v>0</v>
      </c>
      <c r="R127" s="251">
        <f t="shared" si="108"/>
        <v>0</v>
      </c>
      <c r="S127" s="251" t="str">
        <f t="shared" si="109"/>
        <v/>
      </c>
      <c r="T127" s="407"/>
    </row>
    <row r="128" spans="1:20" ht="17.25" customHeight="1">
      <c r="A128" s="243">
        <f t="shared" si="55"/>
        <v>118</v>
      </c>
      <c r="B128" s="244"/>
      <c r="C128" s="244" t="s">
        <v>17</v>
      </c>
      <c r="D128" s="231"/>
      <c r="E128" s="245" t="s">
        <v>131</v>
      </c>
      <c r="F128" s="290">
        <f>'Qtr 2 Budget'!H128</f>
        <v>1500</v>
      </c>
      <c r="G128" s="398"/>
      <c r="H128" s="291">
        <f t="shared" si="102"/>
        <v>1500</v>
      </c>
      <c r="I128" s="393"/>
      <c r="J128" s="290">
        <f>'Qtr 2 Budget'!L128</f>
        <v>34421</v>
      </c>
      <c r="K128" s="398"/>
      <c r="L128" s="291">
        <f t="shared" si="103"/>
        <v>34421</v>
      </c>
      <c r="M128" s="399"/>
      <c r="N128" s="290">
        <f t="shared" si="104"/>
        <v>35921</v>
      </c>
      <c r="O128" s="291">
        <f t="shared" si="105"/>
        <v>0</v>
      </c>
      <c r="P128" s="291">
        <f t="shared" si="106"/>
        <v>35921</v>
      </c>
      <c r="Q128" s="289">
        <f t="shared" si="107"/>
        <v>0</v>
      </c>
      <c r="R128" s="251">
        <f t="shared" si="108"/>
        <v>9.8423298186405602E-3</v>
      </c>
      <c r="S128" s="251">
        <f t="shared" si="109"/>
        <v>0</v>
      </c>
      <c r="T128" s="407"/>
    </row>
    <row r="129" spans="1:20" ht="15" customHeight="1">
      <c r="A129" s="243">
        <f t="shared" si="55"/>
        <v>119</v>
      </c>
      <c r="B129" s="244"/>
      <c r="C129" s="288" t="s">
        <v>201</v>
      </c>
      <c r="D129" s="231"/>
      <c r="E129" s="245" t="s">
        <v>121</v>
      </c>
      <c r="F129" s="290">
        <f>'Qtr 2 Budget'!H129</f>
        <v>134347.63</v>
      </c>
      <c r="G129" s="398"/>
      <c r="H129" s="291">
        <f t="shared" si="102"/>
        <v>134347.63</v>
      </c>
      <c r="I129" s="393"/>
      <c r="J129" s="290">
        <f>'Qtr 2 Budget'!L129</f>
        <v>48121</v>
      </c>
      <c r="K129" s="398"/>
      <c r="L129" s="291">
        <f t="shared" si="103"/>
        <v>48121</v>
      </c>
      <c r="M129" s="399"/>
      <c r="N129" s="290">
        <f t="shared" si="104"/>
        <v>182468.63</v>
      </c>
      <c r="O129" s="291">
        <f t="shared" si="105"/>
        <v>0</v>
      </c>
      <c r="P129" s="291">
        <f t="shared" si="106"/>
        <v>182468.63</v>
      </c>
      <c r="Q129" s="289">
        <f t="shared" si="107"/>
        <v>0</v>
      </c>
      <c r="R129" s="251">
        <f t="shared" si="108"/>
        <v>4.9996281785459527E-2</v>
      </c>
      <c r="S129" s="251">
        <f t="shared" si="109"/>
        <v>0</v>
      </c>
      <c r="T129" s="407"/>
    </row>
    <row r="130" spans="1:20" ht="15" customHeight="1">
      <c r="A130" s="256">
        <f t="shared" si="55"/>
        <v>120</v>
      </c>
      <c r="B130" s="257"/>
      <c r="C130" s="257" t="s">
        <v>104</v>
      </c>
      <c r="D130" s="341"/>
      <c r="E130" s="293">
        <v>500</v>
      </c>
      <c r="F130" s="294">
        <f>SUM(F121:F129)</f>
        <v>176321.33000000002</v>
      </c>
      <c r="G130" s="295">
        <f t="shared" ref="G130:Q130" si="110">SUM(G121:G129)</f>
        <v>0</v>
      </c>
      <c r="H130" s="295">
        <f t="shared" si="110"/>
        <v>176321.33000000002</v>
      </c>
      <c r="I130" s="296">
        <f t="shared" si="110"/>
        <v>0</v>
      </c>
      <c r="J130" s="294">
        <f t="shared" si="110"/>
        <v>82542</v>
      </c>
      <c r="K130" s="295">
        <f t="shared" si="110"/>
        <v>0</v>
      </c>
      <c r="L130" s="295">
        <f t="shared" si="110"/>
        <v>82542</v>
      </c>
      <c r="M130" s="296">
        <f t="shared" si="110"/>
        <v>0</v>
      </c>
      <c r="N130" s="294">
        <f t="shared" si="110"/>
        <v>258863.33000000002</v>
      </c>
      <c r="O130" s="295">
        <f t="shared" si="110"/>
        <v>0</v>
      </c>
      <c r="P130" s="295">
        <f t="shared" si="110"/>
        <v>258863.33000000002</v>
      </c>
      <c r="Q130" s="297">
        <f t="shared" si="110"/>
        <v>0</v>
      </c>
      <c r="R130" s="263">
        <f t="shared" si="108"/>
        <v>7.0928378157946378E-2</v>
      </c>
      <c r="S130" s="263">
        <f t="shared" si="109"/>
        <v>0</v>
      </c>
      <c r="T130" s="408"/>
    </row>
    <row r="131" spans="1:20" ht="15" customHeight="1">
      <c r="A131" s="234">
        <f t="shared" si="55"/>
        <v>121</v>
      </c>
      <c r="B131" s="235" t="s">
        <v>83</v>
      </c>
      <c r="C131" s="235"/>
      <c r="D131" s="236"/>
      <c r="E131" s="237"/>
      <c r="F131" s="299"/>
      <c r="G131" s="300"/>
      <c r="H131" s="300"/>
      <c r="I131" s="240"/>
      <c r="J131" s="299"/>
      <c r="K131" s="300"/>
      <c r="L131" s="300"/>
      <c r="M131" s="301"/>
      <c r="N131" s="299"/>
      <c r="O131" s="300"/>
      <c r="P131" s="300"/>
      <c r="Q131" s="289"/>
      <c r="R131" s="251"/>
      <c r="S131" s="251"/>
      <c r="T131" s="414"/>
    </row>
    <row r="132" spans="1:20" ht="15" customHeight="1">
      <c r="A132" s="243">
        <f t="shared" si="55"/>
        <v>122</v>
      </c>
      <c r="B132" s="302"/>
      <c r="C132" s="303" t="s">
        <v>39</v>
      </c>
      <c r="D132" s="231"/>
      <c r="E132" s="245">
        <v>610</v>
      </c>
      <c r="F132" s="290">
        <f>'Qtr 2 Budget'!H132</f>
        <v>27320</v>
      </c>
      <c r="G132" s="398"/>
      <c r="H132" s="291">
        <f t="shared" ref="H132:H136" si="111">SUM(F132:G132)</f>
        <v>27320</v>
      </c>
      <c r="I132" s="393"/>
      <c r="J132" s="290">
        <f>'Qtr 2 Budget'!L132</f>
        <v>71450</v>
      </c>
      <c r="K132" s="398"/>
      <c r="L132" s="291">
        <f t="shared" ref="L132:L136" si="112">SUM(J132:K132)</f>
        <v>71450</v>
      </c>
      <c r="M132" s="399"/>
      <c r="N132" s="290">
        <f t="shared" ref="N132:N136" si="113">F132+J132</f>
        <v>98770</v>
      </c>
      <c r="O132" s="291">
        <f t="shared" ref="O132:O136" si="114">K132+G132</f>
        <v>0</v>
      </c>
      <c r="P132" s="291">
        <f t="shared" ref="P132:P136" si="115">SUM(N132:O132)</f>
        <v>98770</v>
      </c>
      <c r="Q132" s="289">
        <f t="shared" ref="Q132:Q136" si="116">M132+I132</f>
        <v>0</v>
      </c>
      <c r="R132" s="251">
        <f t="shared" ref="R132:R137" si="117">P132/$P$156</f>
        <v>2.7062913509844608E-2</v>
      </c>
      <c r="S132" s="251">
        <f t="shared" ref="S132:S137" si="118">IFERROR(Q132/P132,"")</f>
        <v>0</v>
      </c>
      <c r="T132" s="407"/>
    </row>
    <row r="133" spans="1:20" ht="15" customHeight="1">
      <c r="A133" s="243">
        <f t="shared" si="55"/>
        <v>123</v>
      </c>
      <c r="B133" s="302"/>
      <c r="C133" s="303" t="s">
        <v>71</v>
      </c>
      <c r="D133" s="231"/>
      <c r="E133" s="245" t="s">
        <v>18</v>
      </c>
      <c r="F133" s="290">
        <f>'Qtr 2 Budget'!H133</f>
        <v>35500</v>
      </c>
      <c r="G133" s="398"/>
      <c r="H133" s="291">
        <f t="shared" si="111"/>
        <v>35500</v>
      </c>
      <c r="I133" s="393"/>
      <c r="J133" s="290">
        <f>'Qtr 2 Budget'!L133</f>
        <v>0</v>
      </c>
      <c r="K133" s="398"/>
      <c r="L133" s="291">
        <f t="shared" si="112"/>
        <v>0</v>
      </c>
      <c r="M133" s="399"/>
      <c r="N133" s="290">
        <f t="shared" si="113"/>
        <v>35500</v>
      </c>
      <c r="O133" s="291">
        <f t="shared" si="114"/>
        <v>0</v>
      </c>
      <c r="P133" s="291">
        <f t="shared" si="115"/>
        <v>35500</v>
      </c>
      <c r="Q133" s="289">
        <f t="shared" si="116"/>
        <v>0</v>
      </c>
      <c r="R133" s="251">
        <f t="shared" si="117"/>
        <v>9.7269761020500525E-3</v>
      </c>
      <c r="S133" s="251">
        <f t="shared" si="118"/>
        <v>0</v>
      </c>
      <c r="T133" s="407"/>
    </row>
    <row r="134" spans="1:20" ht="17.25" customHeight="1">
      <c r="A134" s="243">
        <f t="shared" si="55"/>
        <v>124</v>
      </c>
      <c r="B134" s="302"/>
      <c r="C134" s="303" t="s">
        <v>37</v>
      </c>
      <c r="D134" s="231"/>
      <c r="E134" s="245" t="s">
        <v>101</v>
      </c>
      <c r="F134" s="290">
        <f>'Qtr 2 Budget'!H134</f>
        <v>29724</v>
      </c>
      <c r="G134" s="398"/>
      <c r="H134" s="291">
        <f t="shared" si="111"/>
        <v>29724</v>
      </c>
      <c r="I134" s="393"/>
      <c r="J134" s="290">
        <f>'Qtr 2 Budget'!L134</f>
        <v>0</v>
      </c>
      <c r="K134" s="398"/>
      <c r="L134" s="291">
        <f t="shared" si="112"/>
        <v>0</v>
      </c>
      <c r="M134" s="399"/>
      <c r="N134" s="290">
        <f t="shared" si="113"/>
        <v>29724</v>
      </c>
      <c r="O134" s="291">
        <f t="shared" si="114"/>
        <v>0</v>
      </c>
      <c r="P134" s="291">
        <f t="shared" si="115"/>
        <v>29724</v>
      </c>
      <c r="Q134" s="289">
        <f t="shared" si="116"/>
        <v>0</v>
      </c>
      <c r="R134" s="251">
        <f t="shared" si="117"/>
        <v>8.1443559903474853E-3</v>
      </c>
      <c r="S134" s="251">
        <f t="shared" si="118"/>
        <v>0</v>
      </c>
      <c r="T134" s="407"/>
    </row>
    <row r="135" spans="1:20" ht="17.25" customHeight="1">
      <c r="A135" s="243">
        <f t="shared" si="55"/>
        <v>125</v>
      </c>
      <c r="B135" s="302"/>
      <c r="C135" s="244" t="s">
        <v>72</v>
      </c>
      <c r="D135" s="231"/>
      <c r="E135" s="245" t="s">
        <v>132</v>
      </c>
      <c r="F135" s="290">
        <f>'Qtr 2 Budget'!H135</f>
        <v>1500</v>
      </c>
      <c r="G135" s="398"/>
      <c r="H135" s="291">
        <f t="shared" si="111"/>
        <v>1500</v>
      </c>
      <c r="I135" s="393"/>
      <c r="J135" s="290">
        <f>'Qtr 2 Budget'!L135</f>
        <v>0</v>
      </c>
      <c r="K135" s="398"/>
      <c r="L135" s="291">
        <f t="shared" si="112"/>
        <v>0</v>
      </c>
      <c r="M135" s="399"/>
      <c r="N135" s="290">
        <f t="shared" si="113"/>
        <v>1500</v>
      </c>
      <c r="O135" s="291">
        <f t="shared" si="114"/>
        <v>0</v>
      </c>
      <c r="P135" s="291">
        <f t="shared" si="115"/>
        <v>1500</v>
      </c>
      <c r="Q135" s="289">
        <f t="shared" si="116"/>
        <v>0</v>
      </c>
      <c r="R135" s="251">
        <f t="shared" si="117"/>
        <v>4.1099899022746696E-4</v>
      </c>
      <c r="S135" s="251">
        <f t="shared" si="118"/>
        <v>0</v>
      </c>
      <c r="T135" s="407"/>
    </row>
    <row r="136" spans="1:20" ht="15" customHeight="1">
      <c r="A136" s="243">
        <f t="shared" si="55"/>
        <v>126</v>
      </c>
      <c r="B136" s="302"/>
      <c r="C136" s="288" t="s">
        <v>202</v>
      </c>
      <c r="D136" s="231"/>
      <c r="E136" s="245" t="s">
        <v>38</v>
      </c>
      <c r="F136" s="290">
        <f>'Qtr 2 Budget'!H136</f>
        <v>15325</v>
      </c>
      <c r="G136" s="398"/>
      <c r="H136" s="291">
        <f t="shared" si="111"/>
        <v>15325</v>
      </c>
      <c r="I136" s="393"/>
      <c r="J136" s="290">
        <f>'Qtr 2 Budget'!L136</f>
        <v>0</v>
      </c>
      <c r="K136" s="398"/>
      <c r="L136" s="291">
        <f t="shared" si="112"/>
        <v>0</v>
      </c>
      <c r="M136" s="399"/>
      <c r="N136" s="290">
        <f t="shared" si="113"/>
        <v>15325</v>
      </c>
      <c r="O136" s="291">
        <f t="shared" si="114"/>
        <v>0</v>
      </c>
      <c r="P136" s="291">
        <f t="shared" si="115"/>
        <v>15325</v>
      </c>
      <c r="Q136" s="289">
        <f t="shared" si="116"/>
        <v>0</v>
      </c>
      <c r="R136" s="251">
        <f t="shared" si="117"/>
        <v>4.1990396834906208E-3</v>
      </c>
      <c r="S136" s="251">
        <f t="shared" si="118"/>
        <v>0</v>
      </c>
      <c r="T136" s="407"/>
    </row>
    <row r="137" spans="1:20" ht="15" customHeight="1">
      <c r="A137" s="256">
        <f t="shared" si="55"/>
        <v>127</v>
      </c>
      <c r="B137" s="257"/>
      <c r="C137" s="257" t="s">
        <v>84</v>
      </c>
      <c r="D137" s="341"/>
      <c r="E137" s="293">
        <v>600</v>
      </c>
      <c r="F137" s="294">
        <f>SUM(F132:F136)</f>
        <v>109369</v>
      </c>
      <c r="G137" s="295">
        <f t="shared" ref="G137:Q137" si="119">SUM(G132:G136)</f>
        <v>0</v>
      </c>
      <c r="H137" s="295">
        <f t="shared" si="119"/>
        <v>109369</v>
      </c>
      <c r="I137" s="296">
        <f t="shared" si="119"/>
        <v>0</v>
      </c>
      <c r="J137" s="294">
        <f t="shared" si="119"/>
        <v>71450</v>
      </c>
      <c r="K137" s="295">
        <f t="shared" si="119"/>
        <v>0</v>
      </c>
      <c r="L137" s="295">
        <f t="shared" si="119"/>
        <v>71450</v>
      </c>
      <c r="M137" s="296">
        <f t="shared" si="119"/>
        <v>0</v>
      </c>
      <c r="N137" s="294">
        <f t="shared" si="119"/>
        <v>180819</v>
      </c>
      <c r="O137" s="295">
        <f t="shared" si="119"/>
        <v>0</v>
      </c>
      <c r="P137" s="295">
        <f t="shared" si="119"/>
        <v>180819</v>
      </c>
      <c r="Q137" s="297">
        <f t="shared" si="119"/>
        <v>0</v>
      </c>
      <c r="R137" s="263">
        <f t="shared" si="117"/>
        <v>4.9544284275960235E-2</v>
      </c>
      <c r="S137" s="263">
        <f t="shared" si="118"/>
        <v>0</v>
      </c>
      <c r="T137" s="408"/>
    </row>
    <row r="138" spans="1:20" ht="15" customHeight="1">
      <c r="A138" s="234">
        <f t="shared" si="55"/>
        <v>128</v>
      </c>
      <c r="B138" s="235" t="s">
        <v>85</v>
      </c>
      <c r="C138" s="235"/>
      <c r="D138" s="236"/>
      <c r="E138" s="237"/>
      <c r="F138" s="299"/>
      <c r="G138" s="300"/>
      <c r="H138" s="300"/>
      <c r="I138" s="240"/>
      <c r="J138" s="299"/>
      <c r="K138" s="300"/>
      <c r="L138" s="300"/>
      <c r="M138" s="301"/>
      <c r="N138" s="299"/>
      <c r="O138" s="300"/>
      <c r="P138" s="300"/>
      <c r="Q138" s="289"/>
      <c r="R138" s="251"/>
      <c r="S138" s="251"/>
      <c r="T138" s="414"/>
    </row>
    <row r="139" spans="1:20" ht="15" customHeight="1">
      <c r="A139" s="243">
        <f t="shared" si="55"/>
        <v>129</v>
      </c>
      <c r="B139" s="302"/>
      <c r="C139" s="288" t="s">
        <v>122</v>
      </c>
      <c r="D139" s="231"/>
      <c r="E139" s="245">
        <v>710</v>
      </c>
      <c r="F139" s="290">
        <f>'Qtr 2 Budget'!H139</f>
        <v>0</v>
      </c>
      <c r="G139" s="398"/>
      <c r="H139" s="291">
        <f t="shared" ref="H139:H142" si="120">SUM(F139:G139)</f>
        <v>0</v>
      </c>
      <c r="I139" s="393"/>
      <c r="J139" s="290">
        <f>'Qtr 2 Budget'!L139</f>
        <v>0</v>
      </c>
      <c r="K139" s="398"/>
      <c r="L139" s="291">
        <f t="shared" ref="L139:L142" si="121">SUM(J139:K139)</f>
        <v>0</v>
      </c>
      <c r="M139" s="399"/>
      <c r="N139" s="290">
        <f t="shared" ref="N139:N142" si="122">F139+J139</f>
        <v>0</v>
      </c>
      <c r="O139" s="291">
        <f t="shared" ref="O139:O142" si="123">K139+G139</f>
        <v>0</v>
      </c>
      <c r="P139" s="291">
        <f t="shared" ref="P139:P142" si="124">SUM(N139:O139)</f>
        <v>0</v>
      </c>
      <c r="Q139" s="289">
        <f t="shared" ref="Q139:Q142" si="125">M139+I139</f>
        <v>0</v>
      </c>
      <c r="R139" s="251">
        <f t="shared" ref="R139:R143" si="126">P139/$P$156</f>
        <v>0</v>
      </c>
      <c r="S139" s="251" t="str">
        <f t="shared" ref="S139:S143" si="127">IFERROR(Q139/P139,"")</f>
        <v/>
      </c>
      <c r="T139" s="407"/>
    </row>
    <row r="140" spans="1:20" ht="17.25" customHeight="1">
      <c r="A140" s="243">
        <f t="shared" si="55"/>
        <v>130</v>
      </c>
      <c r="B140" s="302"/>
      <c r="C140" s="288" t="s">
        <v>73</v>
      </c>
      <c r="D140" s="231"/>
      <c r="E140" s="245">
        <v>720</v>
      </c>
      <c r="F140" s="290">
        <f>'Qtr 2 Budget'!H140</f>
        <v>0</v>
      </c>
      <c r="G140" s="398"/>
      <c r="H140" s="291">
        <f t="shared" si="120"/>
        <v>0</v>
      </c>
      <c r="I140" s="393"/>
      <c r="J140" s="290">
        <f>'Qtr 2 Budget'!L140</f>
        <v>0</v>
      </c>
      <c r="K140" s="398"/>
      <c r="L140" s="291">
        <f t="shared" si="121"/>
        <v>0</v>
      </c>
      <c r="M140" s="399"/>
      <c r="N140" s="290">
        <f t="shared" si="122"/>
        <v>0</v>
      </c>
      <c r="O140" s="291">
        <f t="shared" si="123"/>
        <v>0</v>
      </c>
      <c r="P140" s="291">
        <f t="shared" si="124"/>
        <v>0</v>
      </c>
      <c r="Q140" s="289">
        <f t="shared" si="125"/>
        <v>0</v>
      </c>
      <c r="R140" s="251">
        <f t="shared" si="126"/>
        <v>0</v>
      </c>
      <c r="S140" s="251" t="str">
        <f t="shared" si="127"/>
        <v/>
      </c>
      <c r="T140" s="407"/>
    </row>
    <row r="141" spans="1:20" ht="17.25" customHeight="1">
      <c r="A141" s="243">
        <f t="shared" si="55"/>
        <v>131</v>
      </c>
      <c r="B141" s="302"/>
      <c r="C141" s="303" t="s">
        <v>19</v>
      </c>
      <c r="D141" s="231"/>
      <c r="E141" s="245" t="s">
        <v>123</v>
      </c>
      <c r="F141" s="290">
        <f>'Qtr 2 Budget'!H141</f>
        <v>0</v>
      </c>
      <c r="G141" s="398"/>
      <c r="H141" s="291">
        <f t="shared" si="120"/>
        <v>0</v>
      </c>
      <c r="I141" s="393"/>
      <c r="J141" s="290">
        <f>'Qtr 2 Budget'!L141</f>
        <v>0</v>
      </c>
      <c r="K141" s="398"/>
      <c r="L141" s="291">
        <f t="shared" si="121"/>
        <v>0</v>
      </c>
      <c r="M141" s="399"/>
      <c r="N141" s="290">
        <f t="shared" si="122"/>
        <v>0</v>
      </c>
      <c r="O141" s="291">
        <f t="shared" si="123"/>
        <v>0</v>
      </c>
      <c r="P141" s="291">
        <f t="shared" si="124"/>
        <v>0</v>
      </c>
      <c r="Q141" s="289">
        <f t="shared" si="125"/>
        <v>0</v>
      </c>
      <c r="R141" s="251">
        <f t="shared" si="126"/>
        <v>0</v>
      </c>
      <c r="S141" s="251" t="str">
        <f t="shared" si="127"/>
        <v/>
      </c>
      <c r="T141" s="407"/>
    </row>
    <row r="142" spans="1:20" ht="14.25" customHeight="1">
      <c r="A142" s="243">
        <f t="shared" ref="A142:A156" si="128">A141+1</f>
        <v>132</v>
      </c>
      <c r="B142" s="244"/>
      <c r="C142" s="303" t="s">
        <v>203</v>
      </c>
      <c r="D142" s="231"/>
      <c r="E142" s="245" t="s">
        <v>124</v>
      </c>
      <c r="F142" s="290">
        <f>'Qtr 2 Budget'!H142</f>
        <v>0</v>
      </c>
      <c r="G142" s="398"/>
      <c r="H142" s="291">
        <f t="shared" si="120"/>
        <v>0</v>
      </c>
      <c r="I142" s="393"/>
      <c r="J142" s="290">
        <f>'Qtr 2 Budget'!L142</f>
        <v>10310</v>
      </c>
      <c r="K142" s="398"/>
      <c r="L142" s="291">
        <f t="shared" si="121"/>
        <v>10310</v>
      </c>
      <c r="M142" s="399"/>
      <c r="N142" s="290">
        <f t="shared" si="122"/>
        <v>10310</v>
      </c>
      <c r="O142" s="291">
        <f t="shared" si="123"/>
        <v>0</v>
      </c>
      <c r="P142" s="291">
        <f t="shared" si="124"/>
        <v>10310</v>
      </c>
      <c r="Q142" s="289">
        <f t="shared" si="125"/>
        <v>0</v>
      </c>
      <c r="R142" s="251">
        <f t="shared" si="126"/>
        <v>2.8249330594967898E-3</v>
      </c>
      <c r="S142" s="251">
        <f t="shared" si="127"/>
        <v>0</v>
      </c>
      <c r="T142" s="407"/>
    </row>
    <row r="143" spans="1:20" ht="15" customHeight="1">
      <c r="A143" s="256">
        <f t="shared" si="128"/>
        <v>133</v>
      </c>
      <c r="B143" s="257"/>
      <c r="C143" s="257" t="s">
        <v>86</v>
      </c>
      <c r="D143" s="341"/>
      <c r="E143" s="293">
        <v>700</v>
      </c>
      <c r="F143" s="294">
        <f>SUM(F139:F142)</f>
        <v>0</v>
      </c>
      <c r="G143" s="295">
        <f t="shared" ref="G143:Q143" si="129">SUM(G139:G142)</f>
        <v>0</v>
      </c>
      <c r="H143" s="295">
        <f t="shared" si="129"/>
        <v>0</v>
      </c>
      <c r="I143" s="296">
        <f t="shared" si="129"/>
        <v>0</v>
      </c>
      <c r="J143" s="294">
        <f t="shared" si="129"/>
        <v>10310</v>
      </c>
      <c r="K143" s="295">
        <f t="shared" si="129"/>
        <v>0</v>
      </c>
      <c r="L143" s="295">
        <f t="shared" si="129"/>
        <v>10310</v>
      </c>
      <c r="M143" s="296">
        <f t="shared" si="129"/>
        <v>0</v>
      </c>
      <c r="N143" s="294">
        <f t="shared" si="129"/>
        <v>10310</v>
      </c>
      <c r="O143" s="295">
        <f t="shared" si="129"/>
        <v>0</v>
      </c>
      <c r="P143" s="295">
        <f t="shared" si="129"/>
        <v>10310</v>
      </c>
      <c r="Q143" s="297">
        <f t="shared" si="129"/>
        <v>0</v>
      </c>
      <c r="R143" s="263">
        <f t="shared" si="126"/>
        <v>2.8249330594967898E-3</v>
      </c>
      <c r="S143" s="263">
        <f t="shared" si="127"/>
        <v>0</v>
      </c>
      <c r="T143" s="408"/>
    </row>
    <row r="144" spans="1:20" ht="15" customHeight="1">
      <c r="A144" s="234">
        <f t="shared" si="128"/>
        <v>134</v>
      </c>
      <c r="B144" s="235" t="s">
        <v>87</v>
      </c>
      <c r="C144" s="235"/>
      <c r="D144" s="236"/>
      <c r="E144" s="237"/>
      <c r="F144" s="299"/>
      <c r="G144" s="300"/>
      <c r="H144" s="300"/>
      <c r="I144" s="240"/>
      <c r="J144" s="299"/>
      <c r="K144" s="300"/>
      <c r="L144" s="300"/>
      <c r="M144" s="301"/>
      <c r="N144" s="299"/>
      <c r="O144" s="300"/>
      <c r="P144" s="300"/>
      <c r="Q144" s="289"/>
      <c r="R144" s="251"/>
      <c r="S144" s="251"/>
      <c r="T144" s="414"/>
    </row>
    <row r="145" spans="1:20" ht="15" customHeight="1">
      <c r="A145" s="243">
        <f t="shared" si="128"/>
        <v>135</v>
      </c>
      <c r="B145" s="302"/>
      <c r="C145" s="303" t="s">
        <v>144</v>
      </c>
      <c r="D145" s="231"/>
      <c r="E145" s="245">
        <v>810</v>
      </c>
      <c r="F145" s="290">
        <f>'Qtr 2 Budget'!H145</f>
        <v>7768.4151880043701</v>
      </c>
      <c r="G145" s="398"/>
      <c r="H145" s="291">
        <f t="shared" ref="H145:H149" si="130">SUM(F145:G145)</f>
        <v>7768.4151880043701</v>
      </c>
      <c r="I145" s="393"/>
      <c r="J145" s="290">
        <f>'Qtr 2 Budget'!L145</f>
        <v>0</v>
      </c>
      <c r="K145" s="398"/>
      <c r="L145" s="291">
        <f t="shared" ref="L145:L149" si="131">SUM(J145:K145)</f>
        <v>0</v>
      </c>
      <c r="M145" s="399"/>
      <c r="N145" s="290">
        <f t="shared" ref="N145:N149" si="132">F145+J145</f>
        <v>7768.4151880043701</v>
      </c>
      <c r="O145" s="291">
        <f t="shared" ref="O145:O149" si="133">K145+G145</f>
        <v>0</v>
      </c>
      <c r="P145" s="291">
        <f t="shared" ref="P145:P149" si="134">SUM(N145:O145)</f>
        <v>7768.4151880043701</v>
      </c>
      <c r="Q145" s="289">
        <f t="shared" ref="Q145:Q149" si="135">M145+I145</f>
        <v>0</v>
      </c>
      <c r="R145" s="251">
        <f t="shared" ref="R145:R150" si="136">P145/$P$156</f>
        <v>2.1285405319583428E-3</v>
      </c>
      <c r="S145" s="251">
        <f t="shared" ref="S145:S150" si="137">IFERROR(Q145/P145,"")</f>
        <v>0</v>
      </c>
      <c r="T145" s="407"/>
    </row>
    <row r="146" spans="1:20" ht="15" customHeight="1">
      <c r="A146" s="243">
        <f t="shared" si="128"/>
        <v>136</v>
      </c>
      <c r="B146" s="302"/>
      <c r="C146" s="303" t="s">
        <v>145</v>
      </c>
      <c r="D146" s="231"/>
      <c r="E146" s="245">
        <v>810</v>
      </c>
      <c r="F146" s="290">
        <f>'Qtr 2 Budget'!H146</f>
        <v>1375</v>
      </c>
      <c r="G146" s="398"/>
      <c r="H146" s="291">
        <f t="shared" si="130"/>
        <v>1375</v>
      </c>
      <c r="I146" s="393"/>
      <c r="J146" s="290">
        <f>'Qtr 2 Budget'!L146</f>
        <v>0</v>
      </c>
      <c r="K146" s="398"/>
      <c r="L146" s="291">
        <f t="shared" si="131"/>
        <v>0</v>
      </c>
      <c r="M146" s="399"/>
      <c r="N146" s="290">
        <f t="shared" si="132"/>
        <v>1375</v>
      </c>
      <c r="O146" s="291">
        <f t="shared" si="133"/>
        <v>0</v>
      </c>
      <c r="P146" s="291">
        <f t="shared" si="134"/>
        <v>1375</v>
      </c>
      <c r="Q146" s="289">
        <f t="shared" si="135"/>
        <v>0</v>
      </c>
      <c r="R146" s="251">
        <f t="shared" si="136"/>
        <v>3.7674907437517806E-4</v>
      </c>
      <c r="S146" s="251">
        <f t="shared" si="137"/>
        <v>0</v>
      </c>
      <c r="T146" s="407"/>
    </row>
    <row r="147" spans="1:20" ht="17.25" customHeight="1">
      <c r="A147" s="243">
        <f t="shared" si="128"/>
        <v>137</v>
      </c>
      <c r="B147" s="302"/>
      <c r="C147" s="288" t="s">
        <v>25</v>
      </c>
      <c r="D147" s="231"/>
      <c r="E147" s="245">
        <v>830</v>
      </c>
      <c r="F147" s="290">
        <f>'Qtr 2 Budget'!H147</f>
        <v>0</v>
      </c>
      <c r="G147" s="398"/>
      <c r="H147" s="291">
        <f t="shared" si="130"/>
        <v>0</v>
      </c>
      <c r="I147" s="393"/>
      <c r="J147" s="290">
        <f>'Qtr 2 Budget'!L147</f>
        <v>0</v>
      </c>
      <c r="K147" s="398"/>
      <c r="L147" s="291">
        <f t="shared" si="131"/>
        <v>0</v>
      </c>
      <c r="M147" s="399"/>
      <c r="N147" s="290">
        <f t="shared" si="132"/>
        <v>0</v>
      </c>
      <c r="O147" s="291">
        <f t="shared" si="133"/>
        <v>0</v>
      </c>
      <c r="P147" s="291">
        <f t="shared" si="134"/>
        <v>0</v>
      </c>
      <c r="Q147" s="289">
        <f t="shared" si="135"/>
        <v>0</v>
      </c>
      <c r="R147" s="251">
        <f t="shared" si="136"/>
        <v>0</v>
      </c>
      <c r="S147" s="251" t="str">
        <f t="shared" si="137"/>
        <v/>
      </c>
      <c r="T147" s="407"/>
    </row>
    <row r="148" spans="1:20" ht="17.25" customHeight="1">
      <c r="A148" s="243">
        <f t="shared" si="128"/>
        <v>138</v>
      </c>
      <c r="B148" s="302"/>
      <c r="C148" s="288" t="s">
        <v>127</v>
      </c>
      <c r="D148" s="231"/>
      <c r="E148" s="245">
        <v>831</v>
      </c>
      <c r="F148" s="290">
        <f>'Qtr 2 Budget'!H148</f>
        <v>0</v>
      </c>
      <c r="G148" s="398"/>
      <c r="H148" s="291">
        <f t="shared" si="130"/>
        <v>0</v>
      </c>
      <c r="I148" s="393"/>
      <c r="J148" s="290">
        <f>'Qtr 2 Budget'!L148</f>
        <v>0</v>
      </c>
      <c r="K148" s="398"/>
      <c r="L148" s="291">
        <f t="shared" si="131"/>
        <v>0</v>
      </c>
      <c r="M148" s="399"/>
      <c r="N148" s="290">
        <f t="shared" si="132"/>
        <v>0</v>
      </c>
      <c r="O148" s="291">
        <f t="shared" si="133"/>
        <v>0</v>
      </c>
      <c r="P148" s="291">
        <f t="shared" si="134"/>
        <v>0</v>
      </c>
      <c r="Q148" s="289">
        <f t="shared" si="135"/>
        <v>0</v>
      </c>
      <c r="R148" s="251">
        <f t="shared" si="136"/>
        <v>0</v>
      </c>
      <c r="S148" s="251" t="str">
        <f t="shared" si="137"/>
        <v/>
      </c>
      <c r="T148" s="407"/>
    </row>
    <row r="149" spans="1:20" ht="15" customHeight="1">
      <c r="A149" s="243">
        <f t="shared" si="128"/>
        <v>139</v>
      </c>
      <c r="B149" s="302"/>
      <c r="C149" s="288" t="s">
        <v>204</v>
      </c>
      <c r="D149" s="231"/>
      <c r="E149" s="245" t="s">
        <v>125</v>
      </c>
      <c r="F149" s="290">
        <f>'Qtr 2 Budget'!H149</f>
        <v>0</v>
      </c>
      <c r="G149" s="398"/>
      <c r="H149" s="291">
        <f t="shared" si="130"/>
        <v>0</v>
      </c>
      <c r="I149" s="393"/>
      <c r="J149" s="290">
        <f>'Qtr 2 Budget'!L149</f>
        <v>0</v>
      </c>
      <c r="K149" s="398"/>
      <c r="L149" s="291">
        <f t="shared" si="131"/>
        <v>0</v>
      </c>
      <c r="M149" s="399"/>
      <c r="N149" s="290">
        <f t="shared" si="132"/>
        <v>0</v>
      </c>
      <c r="O149" s="291">
        <f t="shared" si="133"/>
        <v>0</v>
      </c>
      <c r="P149" s="291">
        <f t="shared" si="134"/>
        <v>0</v>
      </c>
      <c r="Q149" s="289">
        <f t="shared" si="135"/>
        <v>0</v>
      </c>
      <c r="R149" s="251">
        <f t="shared" si="136"/>
        <v>0</v>
      </c>
      <c r="S149" s="251" t="str">
        <f t="shared" si="137"/>
        <v/>
      </c>
      <c r="T149" s="407"/>
    </row>
    <row r="150" spans="1:20" ht="15" customHeight="1">
      <c r="A150" s="243">
        <f t="shared" si="128"/>
        <v>140</v>
      </c>
      <c r="B150" s="257"/>
      <c r="C150" s="257" t="s">
        <v>88</v>
      </c>
      <c r="D150" s="341"/>
      <c r="E150" s="293">
        <v>800</v>
      </c>
      <c r="F150" s="294">
        <f>SUM(F145:F149)</f>
        <v>9143.4151880043701</v>
      </c>
      <c r="G150" s="295">
        <f t="shared" ref="G150:Q150" si="138">SUM(G145:G149)</f>
        <v>0</v>
      </c>
      <c r="H150" s="295">
        <f t="shared" si="138"/>
        <v>9143.4151880043701</v>
      </c>
      <c r="I150" s="296">
        <f t="shared" si="138"/>
        <v>0</v>
      </c>
      <c r="J150" s="294">
        <f t="shared" si="138"/>
        <v>0</v>
      </c>
      <c r="K150" s="295">
        <f t="shared" si="138"/>
        <v>0</v>
      </c>
      <c r="L150" s="295">
        <f t="shared" si="138"/>
        <v>0</v>
      </c>
      <c r="M150" s="296">
        <f t="shared" si="138"/>
        <v>0</v>
      </c>
      <c r="N150" s="294">
        <f t="shared" si="138"/>
        <v>9143.4151880043701</v>
      </c>
      <c r="O150" s="295">
        <f t="shared" si="138"/>
        <v>0</v>
      </c>
      <c r="P150" s="295">
        <f t="shared" si="138"/>
        <v>9143.4151880043701</v>
      </c>
      <c r="Q150" s="297">
        <f t="shared" si="138"/>
        <v>0</v>
      </c>
      <c r="R150" s="263">
        <f t="shared" si="136"/>
        <v>2.5052896063335207E-3</v>
      </c>
      <c r="S150" s="263">
        <f t="shared" si="137"/>
        <v>0</v>
      </c>
      <c r="T150" s="408"/>
    </row>
    <row r="151" spans="1:20" ht="15" customHeight="1">
      <c r="A151" s="342">
        <f t="shared" si="128"/>
        <v>141</v>
      </c>
      <c r="B151" s="235" t="s">
        <v>90</v>
      </c>
      <c r="C151" s="235"/>
      <c r="D151" s="236"/>
      <c r="E151" s="237"/>
      <c r="F151" s="299"/>
      <c r="G151" s="300"/>
      <c r="H151" s="300"/>
      <c r="I151" s="240"/>
      <c r="J151" s="299"/>
      <c r="K151" s="300"/>
      <c r="L151" s="300"/>
      <c r="M151" s="301"/>
      <c r="N151" s="299"/>
      <c r="O151" s="300"/>
      <c r="P151" s="300"/>
      <c r="Q151" s="289"/>
      <c r="R151" s="251"/>
      <c r="S151" s="251"/>
      <c r="T151" s="414"/>
    </row>
    <row r="152" spans="1:20" ht="17.25" customHeight="1">
      <c r="A152" s="243">
        <f t="shared" si="128"/>
        <v>142</v>
      </c>
      <c r="B152" s="302"/>
      <c r="C152" s="244" t="s">
        <v>20</v>
      </c>
      <c r="D152" s="231"/>
      <c r="E152" s="245">
        <v>933</v>
      </c>
      <c r="F152" s="290">
        <f>'Qtr 2 Budget'!H152</f>
        <v>564945</v>
      </c>
      <c r="G152" s="398"/>
      <c r="H152" s="291">
        <f t="shared" ref="H152:H154" si="139">SUM(F152:G152)</f>
        <v>564945</v>
      </c>
      <c r="I152" s="393"/>
      <c r="J152" s="290">
        <f>'Qtr 2 Budget'!L152</f>
        <v>16659</v>
      </c>
      <c r="K152" s="398"/>
      <c r="L152" s="291">
        <f t="shared" ref="L152:L154" si="140">SUM(J152:K152)</f>
        <v>16659</v>
      </c>
      <c r="M152" s="399"/>
      <c r="N152" s="290">
        <f t="shared" ref="N152:N154" si="141">F152+J152</f>
        <v>581604</v>
      </c>
      <c r="O152" s="291">
        <f t="shared" ref="O152:O154" si="142">K152+G152</f>
        <v>0</v>
      </c>
      <c r="P152" s="291">
        <f t="shared" ref="P152:P154" si="143">SUM(N152:O152)</f>
        <v>581604</v>
      </c>
      <c r="Q152" s="289">
        <f t="shared" ref="Q152:Q154" si="144">M152+I152</f>
        <v>0</v>
      </c>
      <c r="R152" s="251">
        <f t="shared" ref="R152:R156" si="145">P152/$P$156</f>
        <v>0.15935910447483714</v>
      </c>
      <c r="S152" s="251">
        <f t="shared" ref="S152:S156" si="146">IFERROR(Q152/P152,"")</f>
        <v>0</v>
      </c>
      <c r="T152" s="407"/>
    </row>
    <row r="153" spans="1:20" ht="17.25" customHeight="1">
      <c r="A153" s="243">
        <f t="shared" si="128"/>
        <v>143</v>
      </c>
      <c r="B153" s="302"/>
      <c r="C153" s="244" t="s">
        <v>205</v>
      </c>
      <c r="D153" s="231"/>
      <c r="E153" s="245" t="s">
        <v>126</v>
      </c>
      <c r="F153" s="290">
        <f>'Qtr 2 Budget'!H153</f>
        <v>0</v>
      </c>
      <c r="G153" s="398"/>
      <c r="H153" s="291">
        <f t="shared" si="139"/>
        <v>0</v>
      </c>
      <c r="I153" s="393"/>
      <c r="J153" s="290">
        <f>'Qtr 2 Budget'!L153</f>
        <v>0</v>
      </c>
      <c r="K153" s="398"/>
      <c r="L153" s="291">
        <f t="shared" si="140"/>
        <v>0</v>
      </c>
      <c r="M153" s="399"/>
      <c r="N153" s="290">
        <f t="shared" si="141"/>
        <v>0</v>
      </c>
      <c r="O153" s="291">
        <f t="shared" si="142"/>
        <v>0</v>
      </c>
      <c r="P153" s="291">
        <f t="shared" si="143"/>
        <v>0</v>
      </c>
      <c r="Q153" s="289">
        <f t="shared" si="144"/>
        <v>0</v>
      </c>
      <c r="R153" s="251">
        <f t="shared" si="145"/>
        <v>0</v>
      </c>
      <c r="S153" s="251" t="str">
        <f t="shared" si="146"/>
        <v/>
      </c>
      <c r="T153" s="407"/>
    </row>
    <row r="154" spans="1:20" ht="15" customHeight="1">
      <c r="A154" s="243">
        <f t="shared" si="128"/>
        <v>144</v>
      </c>
      <c r="B154" s="396"/>
      <c r="C154" s="403"/>
      <c r="D154" s="394"/>
      <c r="E154" s="395"/>
      <c r="F154" s="290">
        <f>'Qtr 2 Budget'!H154</f>
        <v>0</v>
      </c>
      <c r="G154" s="398"/>
      <c r="H154" s="291">
        <f t="shared" si="139"/>
        <v>0</v>
      </c>
      <c r="I154" s="393"/>
      <c r="J154" s="290">
        <f>'Qtr 2 Budget'!L154</f>
        <v>0</v>
      </c>
      <c r="K154" s="398"/>
      <c r="L154" s="291">
        <f t="shared" si="140"/>
        <v>0</v>
      </c>
      <c r="M154" s="399"/>
      <c r="N154" s="290">
        <f t="shared" si="141"/>
        <v>0</v>
      </c>
      <c r="O154" s="291">
        <f t="shared" si="142"/>
        <v>0</v>
      </c>
      <c r="P154" s="291">
        <f t="shared" si="143"/>
        <v>0</v>
      </c>
      <c r="Q154" s="289">
        <f t="shared" si="144"/>
        <v>0</v>
      </c>
      <c r="R154" s="251">
        <f t="shared" si="145"/>
        <v>0</v>
      </c>
      <c r="S154" s="251" t="str">
        <f t="shared" si="146"/>
        <v/>
      </c>
      <c r="T154" s="407"/>
    </row>
    <row r="155" spans="1:20" ht="21" customHeight="1">
      <c r="A155" s="343">
        <f t="shared" si="128"/>
        <v>145</v>
      </c>
      <c r="B155" s="257"/>
      <c r="C155" s="257" t="s">
        <v>89</v>
      </c>
      <c r="D155" s="258"/>
      <c r="E155" s="293">
        <v>900</v>
      </c>
      <c r="F155" s="294">
        <f>SUM(F152:F154)</f>
        <v>564945</v>
      </c>
      <c r="G155" s="295">
        <f t="shared" ref="G155:Q155" si="147">SUM(G152:G154)</f>
        <v>0</v>
      </c>
      <c r="H155" s="295">
        <f t="shared" si="147"/>
        <v>564945</v>
      </c>
      <c r="I155" s="296">
        <f t="shared" si="147"/>
        <v>0</v>
      </c>
      <c r="J155" s="294">
        <f t="shared" si="147"/>
        <v>16659</v>
      </c>
      <c r="K155" s="295">
        <f t="shared" si="147"/>
        <v>0</v>
      </c>
      <c r="L155" s="295">
        <f t="shared" si="147"/>
        <v>16659</v>
      </c>
      <c r="M155" s="296">
        <f t="shared" si="147"/>
        <v>0</v>
      </c>
      <c r="N155" s="294">
        <f t="shared" si="147"/>
        <v>581604</v>
      </c>
      <c r="O155" s="295">
        <f t="shared" si="147"/>
        <v>0</v>
      </c>
      <c r="P155" s="295">
        <f t="shared" si="147"/>
        <v>581604</v>
      </c>
      <c r="Q155" s="297">
        <f t="shared" si="147"/>
        <v>0</v>
      </c>
      <c r="R155" s="344">
        <f t="shared" si="145"/>
        <v>0.15935910447483714</v>
      </c>
      <c r="S155" s="344">
        <f t="shared" si="146"/>
        <v>0</v>
      </c>
      <c r="T155" s="421"/>
    </row>
    <row r="156" spans="1:20" ht="18.75" customHeight="1" thickBot="1">
      <c r="A156" s="220">
        <f t="shared" si="128"/>
        <v>146</v>
      </c>
      <c r="B156" s="189"/>
      <c r="C156" s="189"/>
      <c r="D156" s="200" t="s">
        <v>21</v>
      </c>
      <c r="E156" s="201" t="s">
        <v>22</v>
      </c>
      <c r="F156" s="222">
        <f>F97+F106+F112+F119+F130+F137+F143+F150+F155</f>
        <v>3205787.0031880043</v>
      </c>
      <c r="G156" s="225">
        <f t="shared" ref="G156:Q156" si="148">G97+G106+G112+G119+G130+G137+G143+G150+G155</f>
        <v>0</v>
      </c>
      <c r="H156" s="225">
        <f t="shared" si="148"/>
        <v>3205787.0031880043</v>
      </c>
      <c r="I156" s="193">
        <f t="shared" si="148"/>
        <v>0</v>
      </c>
      <c r="J156" s="222">
        <f t="shared" si="148"/>
        <v>443857</v>
      </c>
      <c r="K156" s="225">
        <f t="shared" si="148"/>
        <v>0</v>
      </c>
      <c r="L156" s="225">
        <f t="shared" si="148"/>
        <v>443857</v>
      </c>
      <c r="M156" s="193">
        <f t="shared" si="148"/>
        <v>0</v>
      </c>
      <c r="N156" s="222">
        <f t="shared" si="148"/>
        <v>3649644.0031880043</v>
      </c>
      <c r="O156" s="225">
        <f t="shared" si="148"/>
        <v>0</v>
      </c>
      <c r="P156" s="225">
        <f t="shared" si="148"/>
        <v>3649644.0031880043</v>
      </c>
      <c r="Q156" s="192">
        <f t="shared" si="148"/>
        <v>0</v>
      </c>
      <c r="R156" s="194">
        <f t="shared" si="145"/>
        <v>1</v>
      </c>
      <c r="S156" s="194">
        <f t="shared" si="146"/>
        <v>0</v>
      </c>
      <c r="T156" s="415"/>
    </row>
    <row r="157" spans="1:20" ht="18.75" customHeight="1" thickTop="1" thickBot="1">
      <c r="A157" s="132"/>
      <c r="B157" s="71"/>
      <c r="C157" s="71"/>
      <c r="D157" s="71"/>
      <c r="E157" s="72"/>
      <c r="F157" s="1"/>
      <c r="G157" s="1"/>
      <c r="H157" s="1"/>
      <c r="I157" s="73"/>
      <c r="J157" s="1"/>
      <c r="K157" s="1"/>
      <c r="L157" s="1"/>
      <c r="M157" s="1"/>
      <c r="N157" s="1"/>
      <c r="O157" s="1"/>
      <c r="P157" s="1"/>
      <c r="Q157" s="69"/>
      <c r="R157" s="69"/>
      <c r="S157" s="69"/>
      <c r="T157" s="69"/>
    </row>
    <row r="158" spans="1:20" ht="18.75" customHeight="1" thickTop="1">
      <c r="A158" s="132"/>
      <c r="B158" s="69"/>
      <c r="C158" s="72"/>
      <c r="D158" s="212"/>
      <c r="E158" s="213" t="s">
        <v>105</v>
      </c>
      <c r="F158" s="202">
        <f>F85-F156</f>
        <v>1579.0720137436874</v>
      </c>
      <c r="G158" s="203">
        <f t="shared" ref="G158:Q158" si="149">G85-G156</f>
        <v>0</v>
      </c>
      <c r="H158" s="203">
        <f t="shared" si="149"/>
        <v>1579.0720137436874</v>
      </c>
      <c r="I158" s="203">
        <f t="shared" si="149"/>
        <v>0</v>
      </c>
      <c r="J158" s="203">
        <f t="shared" si="149"/>
        <v>0</v>
      </c>
      <c r="K158" s="203">
        <f t="shared" si="149"/>
        <v>0</v>
      </c>
      <c r="L158" s="203">
        <f t="shared" si="149"/>
        <v>0</v>
      </c>
      <c r="M158" s="203">
        <f t="shared" si="149"/>
        <v>0</v>
      </c>
      <c r="N158" s="203">
        <f t="shared" si="149"/>
        <v>1579.0720137436874</v>
      </c>
      <c r="O158" s="203">
        <f t="shared" si="149"/>
        <v>0</v>
      </c>
      <c r="P158" s="203">
        <f t="shared" si="149"/>
        <v>1579.0720137436874</v>
      </c>
      <c r="Q158" s="204">
        <f t="shared" si="149"/>
        <v>0</v>
      </c>
      <c r="R158" s="69"/>
      <c r="S158" s="69"/>
      <c r="T158" s="210" t="s">
        <v>158</v>
      </c>
    </row>
    <row r="159" spans="1:20" ht="18.75" customHeight="1" thickBot="1">
      <c r="A159" s="132"/>
      <c r="B159" s="69"/>
      <c r="C159" s="72"/>
      <c r="D159" s="214"/>
      <c r="E159" s="215" t="s">
        <v>106</v>
      </c>
      <c r="F159" s="205">
        <f>'Qtr 2 Budget'!H159</f>
        <v>668751.30000000075</v>
      </c>
      <c r="G159" s="38"/>
      <c r="H159" s="38">
        <f>F159</f>
        <v>668751.30000000075</v>
      </c>
      <c r="I159" s="38"/>
      <c r="J159" s="38">
        <f>'Qtr 2 Budget'!L159</f>
        <v>0.11999999987892807</v>
      </c>
      <c r="K159" s="38"/>
      <c r="L159" s="38">
        <f>J159</f>
        <v>0.11999999987892807</v>
      </c>
      <c r="M159" s="38"/>
      <c r="N159" s="38">
        <f>F159+J159</f>
        <v>668751.42000000062</v>
      </c>
      <c r="O159" s="38"/>
      <c r="P159" s="38">
        <f>N159</f>
        <v>668751.42000000062</v>
      </c>
      <c r="Q159" s="206"/>
      <c r="R159" s="69"/>
      <c r="S159" s="69"/>
      <c r="T159" s="211">
        <f>H160/H85</f>
        <v>0.20899715102573058</v>
      </c>
    </row>
    <row r="160" spans="1:20" ht="15" customHeight="1" thickTop="1" thickBot="1">
      <c r="A160" s="132"/>
      <c r="B160" s="69"/>
      <c r="C160" s="72"/>
      <c r="D160" s="216"/>
      <c r="E160" s="217" t="s">
        <v>107</v>
      </c>
      <c r="F160" s="207">
        <f>SUM(F158:F159)</f>
        <v>670330.37201374443</v>
      </c>
      <c r="G160" s="208">
        <f t="shared" ref="G160:Q160" si="150">SUM(G158:G159)</f>
        <v>0</v>
      </c>
      <c r="H160" s="208">
        <f t="shared" si="150"/>
        <v>670330.37201374443</v>
      </c>
      <c r="I160" s="208">
        <f t="shared" si="150"/>
        <v>0</v>
      </c>
      <c r="J160" s="208">
        <f t="shared" si="150"/>
        <v>0.11999999987892807</v>
      </c>
      <c r="K160" s="208">
        <f t="shared" si="150"/>
        <v>0</v>
      </c>
      <c r="L160" s="208">
        <f t="shared" si="150"/>
        <v>0.11999999987892807</v>
      </c>
      <c r="M160" s="208">
        <f t="shared" si="150"/>
        <v>0</v>
      </c>
      <c r="N160" s="208">
        <f t="shared" si="150"/>
        <v>670330.49201374431</v>
      </c>
      <c r="O160" s="208">
        <f t="shared" si="150"/>
        <v>0</v>
      </c>
      <c r="P160" s="208">
        <f t="shared" si="150"/>
        <v>670330.49201374431</v>
      </c>
      <c r="Q160" s="209">
        <f t="shared" si="150"/>
        <v>0</v>
      </c>
      <c r="R160" s="69"/>
      <c r="S160" s="69"/>
      <c r="T160" s="69"/>
    </row>
    <row r="161" spans="1:20" ht="15" customHeight="1" thickTop="1">
      <c r="A161" s="70"/>
      <c r="B161" s="69"/>
      <c r="C161" s="72"/>
      <c r="D161" s="74"/>
      <c r="E161" s="81"/>
      <c r="F161" s="82"/>
      <c r="G161" s="82"/>
      <c r="H161" s="82"/>
      <c r="I161" s="82"/>
      <c r="J161" s="82"/>
      <c r="K161" s="82"/>
      <c r="L161" s="82"/>
      <c r="M161" s="82"/>
      <c r="N161" s="82"/>
      <c r="O161" s="82"/>
      <c r="P161" s="82"/>
      <c r="Q161" s="69"/>
      <c r="R161" s="69"/>
      <c r="S161" s="69"/>
      <c r="T161" s="69"/>
    </row>
  </sheetData>
  <mergeCells count="27">
    <mergeCell ref="T8:T10"/>
    <mergeCell ref="P8:P10"/>
    <mergeCell ref="Q8:Q10"/>
    <mergeCell ref="B86:D86"/>
    <mergeCell ref="L8:L10"/>
    <mergeCell ref="M8:M10"/>
    <mergeCell ref="N8:N10"/>
    <mergeCell ref="O8:O10"/>
    <mergeCell ref="F8:F10"/>
    <mergeCell ref="G8:G10"/>
    <mergeCell ref="H8:H10"/>
    <mergeCell ref="I8:I10"/>
    <mergeCell ref="J8:J10"/>
    <mergeCell ref="K8:K10"/>
    <mergeCell ref="B11:D11"/>
    <mergeCell ref="J1:M1"/>
    <mergeCell ref="R1:S1"/>
    <mergeCell ref="A4:C5"/>
    <mergeCell ref="D4:D5"/>
    <mergeCell ref="B6:D10"/>
    <mergeCell ref="E6:E7"/>
    <mergeCell ref="F6:I7"/>
    <mergeCell ref="J6:M7"/>
    <mergeCell ref="N6:Q7"/>
    <mergeCell ref="E8:E10"/>
    <mergeCell ref="R8:R10"/>
    <mergeCell ref="S8:S10"/>
  </mergeCells>
  <printOptions horizontalCentered="1"/>
  <pageMargins left="0" right="0" top="0.5" bottom="0.25" header="0.25" footer="0.15"/>
  <pageSetup paperSize="5" scale="61" orientation="landscape" r:id="rId1"/>
  <headerFooter alignWithMargins="0">
    <oddFooter>&amp;C&amp;"Arial,Regular"&amp;10School System Financial Services&amp;R&amp;"Arial,Regular"&amp;10&amp;P of &amp;N</oddFooter>
  </headerFooter>
  <rowBreaks count="3" manualBreakCount="3">
    <brk id="40" max="19" man="1"/>
    <brk id="85" max="19" man="1"/>
    <brk id="119" max="19"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f22d6556-f51b-4b00-aa75-21d742171073">
      <Terms xmlns="http://schemas.microsoft.com/office/infopath/2007/PartnerControls"/>
    </lcf76f155ced4ddcb4097134ff3c332f>
    <TaxCatchAll xmlns="c9bb2a3f-19a5-4bc9-b84a-25be020b551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4FC2AD6809A0948AF3B5525DFA29676" ma:contentTypeVersion="13" ma:contentTypeDescription="Create a new document." ma:contentTypeScope="" ma:versionID="3ad4c8787e0cb90cad1f479d18ab1f19">
  <xsd:schema xmlns:xsd="http://www.w3.org/2001/XMLSchema" xmlns:xs="http://www.w3.org/2001/XMLSchema" xmlns:p="http://schemas.microsoft.com/office/2006/metadata/properties" xmlns:ns2="f22d6556-f51b-4b00-aa75-21d742171073" xmlns:ns3="c9bb2a3f-19a5-4bc9-b84a-25be020b551d" targetNamespace="http://schemas.microsoft.com/office/2006/metadata/properties" ma:root="true" ma:fieldsID="211b4a13d98fa656b859cf94d3569b6b" ns2:_="" ns3:_="">
    <xsd:import namespace="f22d6556-f51b-4b00-aa75-21d742171073"/>
    <xsd:import namespace="c9bb2a3f-19a5-4bc9-b84a-25be020b551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2d6556-f51b-4b00-aa75-21d7421710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8303493b-2f6e-4325-bb91-682489b8ef7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bb2a3f-19a5-4bc9-b84a-25be020b551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4c554e4-ae50-4bad-b549-b729fed59ed2}" ma:internalName="TaxCatchAll" ma:showField="CatchAllData" ma:web="c9bb2a3f-19a5-4bc9-b84a-25be020b551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AEFE7DD-3BE4-44C9-8C81-3C48DDBD9B2B}">
  <ds:schemaRefs>
    <ds:schemaRef ds:uri="http://schemas.microsoft.com/sharepoint/v3/contenttype/forms"/>
  </ds:schemaRefs>
</ds:datastoreItem>
</file>

<file path=customXml/itemProps2.xml><?xml version="1.0" encoding="utf-8"?>
<ds:datastoreItem xmlns:ds="http://schemas.openxmlformats.org/officeDocument/2006/customXml" ds:itemID="{33C83171-2FAE-471C-B4F6-870C37F7FC55}">
  <ds:schemaRefs>
    <ds:schemaRef ds:uri="http://schemas.microsoft.com/office/2006/metadata/properties"/>
    <ds:schemaRef ds:uri="http://schemas.microsoft.com/office/infopath/2007/PartnerControls"/>
    <ds:schemaRef ds:uri="f22d6556-f51b-4b00-aa75-21d742171073"/>
    <ds:schemaRef ds:uri="c9bb2a3f-19a5-4bc9-b84a-25be020b551d"/>
  </ds:schemaRefs>
</ds:datastoreItem>
</file>

<file path=customXml/itemProps3.xml><?xml version="1.0" encoding="utf-8"?>
<ds:datastoreItem xmlns:ds="http://schemas.openxmlformats.org/officeDocument/2006/customXml" ds:itemID="{C84A44C2-CDC7-4823-80C0-C76B904E9F4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2d6556-f51b-4b00-aa75-21d742171073"/>
    <ds:schemaRef ds:uri="c9bb2a3f-19a5-4bc9-b84a-25be020b5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12</vt:i4>
      </vt:variant>
    </vt:vector>
  </HeadingPairs>
  <TitlesOfParts>
    <vt:vector size="19" baseType="lpstr">
      <vt:lpstr>Submission Dates</vt:lpstr>
      <vt:lpstr>Instruc Annual Budget </vt:lpstr>
      <vt:lpstr>Annual Budget </vt:lpstr>
      <vt:lpstr>Instruc Qtrly Budget</vt:lpstr>
      <vt:lpstr>Qtr 1 Budget</vt:lpstr>
      <vt:lpstr>Qtr 2 Budget</vt:lpstr>
      <vt:lpstr>Qtr 3 Budget</vt:lpstr>
      <vt:lpstr>'Annual Budget '!Print_Area</vt:lpstr>
      <vt:lpstr>'Qtr 1 Budget'!Print_Area</vt:lpstr>
      <vt:lpstr>'Qtr 2 Budget'!Print_Area</vt:lpstr>
      <vt:lpstr>'Qtr 3 Budget'!Print_Area</vt:lpstr>
      <vt:lpstr>'Annual Budget '!Print_Titles</vt:lpstr>
      <vt:lpstr>'Qtr 1 Budget'!Print_Titles</vt:lpstr>
      <vt:lpstr>'Qtr 2 Budget'!Print_Titles</vt:lpstr>
      <vt:lpstr>'Qtr 3 Budget'!Print_Titles</vt:lpstr>
      <vt:lpstr>'Qtr 1 Budget'!Print_Titles_MI</vt:lpstr>
      <vt:lpstr>'Qtr 2 Budget'!Print_Titles_MI</vt:lpstr>
      <vt:lpstr>'Qtr 3 Budget'!Print_Titles_MI</vt:lpstr>
      <vt:lpstr>Print_Titles_MI</vt:lpstr>
    </vt:vector>
  </TitlesOfParts>
  <Company>LaDOE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cstevens</dc:creator>
  <cp:lastModifiedBy>Parker Cossaboom</cp:lastModifiedBy>
  <cp:lastPrinted>2021-08-20T19:11:52Z</cp:lastPrinted>
  <dcterms:created xsi:type="dcterms:W3CDTF">2001-08-10T20:35:30Z</dcterms:created>
  <dcterms:modified xsi:type="dcterms:W3CDTF">2025-08-01T19:26:26Z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0x01010034FC2AD6809A0948AF3B5525DFA29676</vt:lpwstr>
  </property>
  <property fmtid="{D5CDD505-2E9C-101B-9397-08002B2CF9AE}" pid="3" name="MediaServiceImageTags">
    <vt:lpwstr/>
  </property>
</Properties>
</file>